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filterPrivacy="1" defaultThemeVersion="124226"/>
  <xr:revisionPtr revIDLastSave="0" documentId="13_ncr:1_{72BE860B-15D4-4235-A893-92E40587423E}" xr6:coauthVersionLast="47" xr6:coauthVersionMax="47" xr10:uidLastSave="{00000000-0000-0000-0000-000000000000}"/>
  <bookViews>
    <workbookView xWindow="-120" yWindow="-120" windowWidth="20730" windowHeight="11160" tabRatio="841" xr2:uid="{00000000-000D-0000-FFFF-FFFF00000000}"/>
  </bookViews>
  <sheets>
    <sheet name="Programme delivery" sheetId="9" r:id="rId1"/>
    <sheet name="Org capacity" sheetId="19" r:id="rId2"/>
    <sheet name="Finance" sheetId="24" r:id="rId3"/>
    <sheet name="Scoring sheet FSW-MSM-TG" sheetId="16" r:id="rId4"/>
  </sheets>
  <definedNames>
    <definedName name="_xlnm._FilterDatabase" localSheetId="0" hidden="1">'Programme delivery'!$A$8:$N$48</definedName>
    <definedName name="_xlnm.Print_Area" localSheetId="1">'Org capacity'!$A$1:$G$22</definedName>
    <definedName name="_xlnm.Print_Area" localSheetId="0">'Programme delivery'!$A$1:$L$53</definedName>
    <definedName name="_xlnm.Print_Titles" localSheetId="0">'Programme delivery'!$1:$5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8" i="24" l="1"/>
  <c r="D11" i="16" s="1"/>
  <c r="F11" i="16" s="1"/>
  <c r="F7" i="16"/>
  <c r="F6" i="16"/>
  <c r="C17" i="16"/>
  <c r="E20" i="19"/>
  <c r="D10" i="16" s="1"/>
  <c r="E10" i="16" s="1"/>
  <c r="K52" i="9"/>
  <c r="K51" i="9"/>
  <c r="F15" i="16" s="1"/>
  <c r="D16" i="16"/>
  <c r="E16" i="16" s="1"/>
  <c r="D15" i="16"/>
  <c r="E15" i="16" s="1"/>
  <c r="E11" i="16" l="1"/>
  <c r="F10" i="16"/>
  <c r="F16" i="16"/>
  <c r="G16" i="16" s="1"/>
  <c r="H16" i="16" s="1"/>
  <c r="D17" i="16"/>
  <c r="K53" i="9"/>
  <c r="G15" i="16"/>
  <c r="E17" i="16"/>
  <c r="F17" i="16" l="1"/>
  <c r="G17" i="16"/>
  <c r="H17" i="16" s="1"/>
  <c r="H15" i="16"/>
</calcChain>
</file>

<file path=xl/sharedStrings.xml><?xml version="1.0" encoding="utf-8"?>
<sst xmlns="http://schemas.openxmlformats.org/spreadsheetml/2006/main" count="533" uniqueCount="462">
  <si>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</si>
  <si>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</si>
  <si>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</si>
  <si>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</si>
  <si>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</si>
  <si>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</si>
  <si>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</si>
  <si>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</si>
  <si>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</si>
  <si>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</si>
  <si>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</si>
  <si>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</si>
  <si>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</si>
  <si>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</si>
  <si>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</si>
  <si>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</si>
  <si>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</si>
  <si>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</si>
  <si>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</si>
  <si>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</si>
  <si>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</si>
  <si>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</si>
  <si>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</si>
  <si>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</si>
  <si>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</si>
  <si>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</si>
  <si>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</si>
  <si>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</si>
  <si>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</si>
  <si>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</si>
  <si>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</si>
  <si>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</si>
  <si>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</si>
  <si>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</si>
  <si>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</si>
  <si>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</si>
  <si>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</si>
  <si>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</si>
  <si>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</si>
  <si>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</si>
  <si>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</si>
  <si>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</si>
  <si>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</si>
  <si>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</si>
  <si>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</si>
  <si>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</si>
  <si>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</si>
  <si>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</si>
  <si>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</si>
  <si>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</si>
  <si>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</si>
  <si>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</si>
  <si>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</si>
  <si>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</si>
  <si>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</si>
  <si>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</si>
  <si>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</si>
  <si>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</si>
  <si>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</si>
  <si>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</si>
  <si>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</si>
  <si>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</si>
  <si>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</si>
  <si>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</si>
  <si>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</si>
  <si>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</si>
  <si>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</si>
  <si>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</si>
  <si>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</si>
  <si>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</si>
  <si>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</si>
  <si>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</si>
  <si>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</si>
  <si>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</si>
  <si>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</si>
  <si>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</si>
  <si>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</si>
  <si>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</si>
  <si>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</si>
  <si>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</si>
  <si>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</si>
  <si>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</si>
  <si>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</si>
  <si>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</si>
  <si>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</si>
  <si>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</si>
  <si>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</si>
  <si>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</si>
  <si>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</si>
  <si>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</si>
  <si>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</si>
  <si>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</si>
  <si>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</si>
  <si>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</si>
  <si>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</si>
  <si>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</si>
  <si>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</si>
  <si>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</si>
  <si>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</si>
  <si>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</si>
  <si>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</si>
  <si>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</si>
  <si>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</si>
  <si>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</si>
  <si>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</si>
  <si>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</si>
  <si>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</si>
  <si>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</si>
  <si>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</si>
  <si>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</si>
  <si>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</si>
  <si>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</si>
  <si>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</si>
  <si>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</si>
  <si>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</si>
  <si>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</si>
  <si>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</si>
  <si>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</si>
  <si>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</si>
  <si>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</si>
  <si>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</si>
  <si>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</si>
  <si>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</si>
  <si>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</si>
  <si>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</si>
  <si>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</si>
  <si>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</si>
  <si>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</si>
  <si>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</si>
  <si>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</si>
  <si>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</si>
  <si>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</si>
  <si>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</si>
  <si>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</si>
  <si>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</si>
  <si>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</si>
  <si>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</si>
  <si>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</si>
  <si>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</si>
  <si>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</si>
  <si>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</si>
  <si>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</si>
  <si>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</si>
  <si>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</si>
  <si>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</si>
  <si>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</si>
  <si>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</si>
  <si>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</si>
  <si>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</si>
  <si>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</si>
  <si>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</si>
  <si>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</si>
  <si>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</si>
  <si>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</si>
  <si>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</si>
  <si>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</si>
  <si>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</si>
  <si>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</si>
  <si>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</si>
  <si>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</si>
  <si>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</si>
  <si>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</si>
  <si>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</si>
  <si>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</si>
  <si>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</si>
  <si>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</si>
  <si>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</si>
  <si>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</si>
  <si>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</si>
  <si>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</si>
  <si>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</si>
  <si>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</si>
  <si>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</si>
  <si>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</si>
  <si>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</si>
  <si>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</si>
  <si>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</si>
  <si>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</si>
  <si>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</si>
  <si>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</si>
  <si>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</si>
  <si>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</si>
  <si>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</si>
  <si>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</si>
  <si>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</si>
  <si>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</si>
  <si>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</si>
  <si>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</si>
  <si>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</si>
  <si>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</si>
  <si>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</si>
  <si>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</si>
  <si>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</si>
  <si>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</si>
  <si>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</si>
  <si>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</si>
  <si>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</si>
  <si>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</si>
  <si>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</si>
  <si>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</si>
  <si>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</si>
  <si>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</si>
  <si>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</si>
  <si>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</si>
  <si>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</si>
  <si>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</si>
  <si>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</si>
  <si>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</si>
  <si>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</si>
  <si>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</si>
  <si>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</si>
  <si>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</si>
  <si>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</si>
  <si>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</si>
  <si>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</si>
  <si>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</si>
  <si>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</si>
  <si>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</si>
  <si>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</si>
  <si>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</si>
  <si>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</si>
  <si>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</si>
  <si>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</si>
  <si>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</si>
  <si>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</si>
  <si>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</si>
  <si>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</si>
  <si>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</si>
  <si>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</si>
  <si>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</si>
  <si>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</si>
  <si>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</si>
  <si>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</si>
  <si>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</si>
  <si>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</si>
  <si>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</si>
  <si>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</si>
  <si>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</si>
  <si>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</si>
  <si>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</si>
  <si>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</si>
  <si>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</si>
  <si>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</si>
  <si>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</si>
  <si>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</si>
  <si>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</si>
  <si>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</si>
  <si>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</si>
  <si>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</si>
  <si>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</si>
  <si>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</si>
  <si>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</si>
  <si>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</si>
  <si>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</si>
  <si>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</si>
  <si>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</si>
  <si>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</si>
  <si>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</si>
  <si>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</si>
  <si>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</si>
  <si>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</si>
  <si>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</si>
  <si>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</si>
  <si>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</si>
  <si>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</si>
  <si>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</si>
  <si>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</si>
  <si>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</si>
  <si>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</si>
  <si>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</si>
  <si>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</si>
  <si>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</si>
  <si>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</si>
  <si>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</si>
  <si>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</si>
  <si>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</si>
  <si>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</si>
  <si>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</si>
  <si>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</si>
  <si>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</si>
  <si>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</si>
  <si>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</si>
  <si>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</si>
  <si>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</si>
  <si>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</si>
  <si>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</si>
  <si>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</si>
  <si>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</si>
  <si>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</si>
  <si>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</si>
  <si>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</si>
  <si>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</si>
  <si>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</si>
  <si>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</si>
  <si>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</si>
  <si>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</si>
  <si>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</si>
  <si>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</si>
  <si>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</si>
  <si>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</si>
  <si>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</si>
  <si>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</si>
  <si>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</si>
  <si>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</si>
  <si>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</si>
  <si>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</si>
  <si>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</si>
  <si>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</si>
  <si>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</si>
  <si>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</si>
  <si>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</si>
  <si>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</si>
  <si>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</si>
  <si>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</si>
  <si>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</si>
  <si>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</si>
  <si>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</si>
  <si>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</si>
  <si>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</si>
  <si>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</si>
  <si>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</si>
  <si>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</si>
  <si>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</si>
  <si>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 xml:space="preserve"> Finance</t>
  </si>
  <si>
    <t>Verification of bank account and vouchers</t>
  </si>
  <si>
    <t>Verification of vouchers Verification of ledger</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</si>
  <si>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</si>
  <si>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</si>
  <si>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</si>
  <si>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</si>
  <si>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</si>
  <si>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</si>
  <si>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</si>
  <si>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</si>
  <si>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</si>
  <si>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</si>
  <si>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r>
      <t>Vouchers are printed and machine numbere</t>
    </r>
    <r>
      <rPr>
        <sz val="9"/>
        <color indexed="10"/>
        <rFont val="Calibri"/>
        <family val="2"/>
      </rPr>
      <t xml:space="preserve">d. </t>
    </r>
    <r>
      <rPr>
        <sz val="9"/>
        <rFont val="Calibri"/>
        <family val="2"/>
      </rPr>
      <t>Ledgers are maintained properly.</t>
    </r>
  </si>
  <si>
    <t xml:space="preserve">Whether SOEs are submitted to SACS on time in the prescribed format. </t>
  </si>
  <si>
    <r>
      <t>All vouchers are printed and</t>
    </r>
    <r>
      <rPr>
        <sz val="9"/>
        <color indexed="8"/>
        <rFont val="Calibri"/>
        <family val="2"/>
      </rPr>
      <t xml:space="preserve"> machine numbered. Whether the ledger is maintained accordingly for vouchers</t>
    </r>
  </si>
  <si>
    <r>
      <t xml:space="preserve">All payments made with proper bills and vouchers and are in place with </t>
    </r>
    <r>
      <rPr>
        <sz val="9"/>
        <color indexed="8"/>
        <rFont val="Calibri"/>
        <family val="2"/>
      </rPr>
      <t>proper approval along with the PFMS advice.</t>
    </r>
  </si>
  <si>
    <r>
      <t>Three quotations to be collected</t>
    </r>
    <r>
      <rPr>
        <sz val="9"/>
        <color indexed="8"/>
        <rFont val="Calibri"/>
        <family val="2"/>
      </rPr>
      <t xml:space="preserve">  ( Not needed where the supply is from governemt machanism)</t>
    </r>
  </si>
  <si>
    <r>
      <t>No system in place,</t>
    </r>
    <r>
      <rPr>
        <sz val="9"/>
        <color indexed="8"/>
        <rFont val="Calibri"/>
        <family val="2"/>
      </rPr>
      <t xml:space="preserve"> either by the NGO or Government system is in place</t>
    </r>
  </si>
  <si>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</si>
  <si>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</si>
  <si>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</si>
  <si>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</si>
  <si>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</si>
  <si>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</si>
  <si>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</si>
  <si>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</si>
  <si>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</si>
  <si>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</si>
  <si>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</si>
  <si>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</si>
  <si>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</si>
  <si>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</si>
  <si>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</si>
  <si>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</si>
  <si>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</si>
  <si>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</si>
  <si>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</si>
  <si>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</si>
  <si>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</si>
  <si>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</si>
  <si>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</si>
  <si>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</si>
  <si>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</si>
  <si>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</si>
  <si>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</si>
  <si>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</si>
  <si>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</si>
  <si>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</si>
  <si>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</si>
  <si>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</si>
  <si>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</si>
  <si>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</si>
  <si>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</si>
  <si>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</si>
  <si>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</si>
  <si>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</si>
  <si>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</si>
  <si>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</si>
  <si>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</si>
  <si>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</si>
  <si>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</si>
  <si>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</si>
  <si>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</si>
  <si>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</si>
  <si>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</si>
  <si>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</si>
  <si>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</si>
  <si>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</si>
  <si>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</si>
  <si>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All the positions are filled in the TI project</t>
  </si>
  <si>
    <t xml:space="preserve">One out of three ORWs is from the HRG community </t>
  </si>
  <si>
    <t xml:space="preserve">The Project Director (PD) attended all monthly meetings and meeting minutes are duly signed by the PD. Follow up of action plan is done in the next meeting.  </t>
  </si>
  <si>
    <t>District: Chandigarh</t>
  </si>
  <si>
    <t>State: Chandigarh</t>
  </si>
  <si>
    <t>All the expenditure done as per approved budget.</t>
  </si>
  <si>
    <t>All vouchers / bills are proper maintained with approval.</t>
  </si>
  <si>
    <t>No Cash transaction done above Rs. 5000/-</t>
  </si>
  <si>
    <t>Cash book is updated properly and signed and stamped by Project Manager at the end of every month.</t>
  </si>
  <si>
    <t>SOEs are submitted on time to SACS and maintained in proper manner.</t>
  </si>
  <si>
    <t>Nil and Negligible mismatch found.</t>
  </si>
  <si>
    <t xml:space="preserve">All assets purchased are codified. </t>
  </si>
  <si>
    <t>Involvement of Project director in project activities.</t>
  </si>
  <si>
    <t xml:space="preserve">The M&amp;E officer is regularly maintaining and updating the HRG tracking sheet and provided the data on - how many HRG tested for HIV once and twice, how many HRGs undergone RMC once, twice, thrice, etc. The tracking sheet is being used for planning and priortization, calculation of condom demand and requisition. </t>
  </si>
  <si>
    <t>NA</t>
  </si>
  <si>
    <t xml:space="preserve">All HRGs attending the STI clinic were counselled by the project counselor as well as the PPP doctor. </t>
  </si>
  <si>
    <t xml:space="preserve">One meeting was conducted during the contract period and the score card was filled. However, the project manager is not using the information gathered from the score card for further follow up and planning of activities. </t>
  </si>
  <si>
    <t xml:space="preserve">677 active HRGs (96.1%) tested for HIV during last one year </t>
  </si>
  <si>
    <t xml:space="preserve">District: Chandigarh </t>
  </si>
  <si>
    <t xml:space="preserve">State: Chandigarh </t>
  </si>
  <si>
    <t>Dr. Nidhi Jaswal, Ms. Sunita Gupta, Ms. Bhawna Saini</t>
  </si>
  <si>
    <t>Targeted Intervention -Annual Evaluation Tool (FSW/MSM /TG/IDU TIs) - 2020-21</t>
  </si>
  <si>
    <t>TI -Annual Evaluation Tool  (FSW/MSM/IDU)-2021</t>
  </si>
  <si>
    <t>TI -Annual Evaluation Tool -2020-2021
(FSW/MSM/IDU/TG)</t>
  </si>
  <si>
    <t>Scoring Sheet for FSW/MSM -2021</t>
  </si>
  <si>
    <t xml:space="preserve">4 out of 10 PEs resigned during the contract period. New PEs have been recruited. </t>
  </si>
  <si>
    <t xml:space="preserve">Peer educator to HRGs ratio is 1:60 (on an average).The distribution of target also depends upon the HRG population in the respective field area. </t>
  </si>
  <si>
    <t xml:space="preserve">7 out of 10 Peer educators are less than 30 years old.  </t>
  </si>
  <si>
    <t xml:space="preserve">Job description is given to all the project staff in written with proper filing in the individual project team file. </t>
  </si>
  <si>
    <t xml:space="preserve">Both attendance and leave registers were in place and being maintained regularly. All project staff is entitled 18 leavesin a year. </t>
  </si>
  <si>
    <t xml:space="preserve">3 meetings were conducted during the contract period (2020-21) and represented by 6-7 members. Separate register is maintained to document the meeting minutes.  </t>
  </si>
  <si>
    <t>4 Crisis management committee meetings were conducted during 2020-21 comprising of 2 members of Governing Body.</t>
  </si>
  <si>
    <t>Three ORWs are working to achieve the overall target of 600.</t>
  </si>
  <si>
    <t xml:space="preserve">Waste Disposal mechanism in place for all three: collection, disinfecntion and final disposal is done in the Govt. Dispensary, sector-26 (police line) as per the guidelines. </t>
  </si>
  <si>
    <t xml:space="preserve">The PPP doctor identified 2 HRGs for TB testing through 4's Screening. None of them were found positive. </t>
  </si>
  <si>
    <t>7 Advocacy meetings were organized during the contract period with proper reporting and documentation including photographs as per the NACO guidelines.</t>
  </si>
  <si>
    <t>Name of the NGO: YUSATTA</t>
  </si>
  <si>
    <r>
      <t xml:space="preserve">1 CBO entitled </t>
    </r>
    <r>
      <rPr>
        <i/>
        <sz val="14"/>
        <rFont val="Times New Roman"/>
        <family val="1"/>
      </rPr>
      <t xml:space="preserve">Gulabi Gang </t>
    </r>
    <r>
      <rPr>
        <sz val="14"/>
        <rFont val="Times New Roman"/>
        <family val="1"/>
      </rPr>
      <t>has been formed by the NGO comprising of 30 HRGs. 2 meetings have been conducted in one year. An event named</t>
    </r>
    <r>
      <rPr>
        <i/>
        <sz val="14"/>
        <rFont val="Times New Roman"/>
        <family val="1"/>
      </rPr>
      <t xml:space="preserve"> 'Condom Man ki Baraat'</t>
    </r>
    <r>
      <rPr>
        <sz val="14"/>
        <rFont val="Times New Roman"/>
        <family val="1"/>
      </rPr>
      <t xml:space="preserve"> was conducted on Women's Day, 2020 to generate awareness regarding the use of condoms and clarify the myths regarding its use. </t>
    </r>
  </si>
  <si>
    <t>Number of HRG identified, registred,  and reached from various networks (Social Network, Virtual Networks, etc)</t>
  </si>
  <si>
    <t xml:space="preserve">The project has 2 identified various social network operators, listed the networks but no registration through these networks have been done till date. 1 Saloon has also been identified for sensitization and identification and registration of new HRGs.  </t>
  </si>
  <si>
    <t xml:space="preserve">One ORW has been promoted to the position of Counselor and one PE has been promoted to ORW.  </t>
  </si>
  <si>
    <t xml:space="preserve">The project staff received induction training from TSU on 9th April, 2021 followed by Induction Training from CSACS from 25th to 27th August, 2021. A counselor based training was held onn 17th and 18th November, 2021 by CSACS. </t>
  </si>
  <si>
    <t xml:space="preserve">The PEs are mainiatining the peer education diary (Format B) as per NACO guidelines. They are also doing the priortization of the HRGs on the basis of their HIV risk and vulnerability and the data is being maintained by the ORWs in SOCH app. The vulnerability risk assessment is used to organize the tailored made IPC/BCC sessions. </t>
  </si>
  <si>
    <t>717 HRGs have been registered against the target of 600.</t>
  </si>
  <si>
    <t xml:space="preserve">Weekly and monthly review meetings are regularly conducted under the chairmanship of the Project Manager and Project Director, respectively and calender of activities and outreach plan is developed. Deliberations are also held regarding the action taken on the previous decided plans and initiatives. </t>
  </si>
  <si>
    <t xml:space="preserve">587 HRGs (97.8%) have been contacted atleast once in a year against the target of 600 and provided the project services including condom distribution, RMC, HIV testings, IEC and BCC services. </t>
  </si>
  <si>
    <t xml:space="preserve">All the ORWs conduct 5-day visit in a weekto the field area with 2-3 days specifically in the specified hotspots along with the PEs. </t>
  </si>
  <si>
    <t xml:space="preserve">107 (more than 10% against the annual target) New HRGs registered with the project. </t>
  </si>
  <si>
    <t xml:space="preserve">4 health camps were organized during the evaluation period. The number were less owing to the COVID restrictions. </t>
  </si>
  <si>
    <t xml:space="preserve">Project STI clinic established (as per NACO guidelines) at Samadhi gate, Manimajra was visited. The PPP doctor is checking the HRGs for RMC (every 3 months) and providing STI treatment. She is also giving the presumptive treatment (Kit 1) to the new HRGs. Network clinic register is maintained by the PPP doctor. </t>
  </si>
  <si>
    <t xml:space="preserve">216 (36%) registered HRGs attended RMC 4 times in past one year and and 639 (106.5%) attended RMC twice in past one year. </t>
  </si>
  <si>
    <t xml:space="preserve">87 (81.3%) newly registered provided presumptive treatment. </t>
  </si>
  <si>
    <t xml:space="preserve">670 individual HRGs (93.4%)  tested for syphilis in last one year. </t>
  </si>
  <si>
    <t xml:space="preserve">All 13 HIV+ HRGs have been linked with ART Center. 100% linkage. </t>
  </si>
  <si>
    <t xml:space="preserve">The evaluation team met 3 stakeholders- the pardhan, chemist and one pimp and two condom depot holders. All reported to be involved in the project planning and addressing the issues relating to project services. </t>
  </si>
  <si>
    <t xml:space="preserve">There is adequate supply of condoms and registered HRGs are getting condoms as per their demand. 3,65,876 free condoms and 2265 social marketing condoms were distributed during the last one year. </t>
  </si>
  <si>
    <t xml:space="preserve">The project is adhering to the privacy and confidentiality norms and was confirmed by 70% of the HRGs during the FGDs. The counselor is doing counseling in-field and at the office also. </t>
  </si>
  <si>
    <t xml:space="preserve">More than 85% of the HRGs were satisfied with all the services being provided by the project which included awareness generation about the HIV and its risk factors, its prevention and management, how to use condoms, condom distribution, HIV testing and RMC, providing medicines and linking with the social security schemes. However, the HRGs were found to have low awareness level on HIV/AIDS and STI treatement during FGDs. </t>
  </si>
  <si>
    <t xml:space="preserve">The counselor was meeting the HRGs on regular basis and providing them required information related to the HIV/AIDS and project services. She is also liasoning with the ICTC centers and PPP clinics established under the project. The counselor was found to be knowledgable and emphathized towards the needs and concerns of the HRGs. </t>
  </si>
  <si>
    <t>More than 70% of the released budget has been utilised.</t>
  </si>
  <si>
    <t>A Separate account is In State Bank of India, Sector 16 Chandigarh.</t>
  </si>
  <si>
    <t xml:space="preserve">All vouchers are machine printed.  But Ledger book is not maintained. </t>
  </si>
  <si>
    <t>Maintain proper Ledger book instead of taking prints for ledger.</t>
  </si>
  <si>
    <t>Adequate action taken by NGO on the recommendations of audit observations.</t>
  </si>
  <si>
    <t>All payements / Transactions done through PFMS and printed advices are enclosed with vouchers and bills.</t>
  </si>
  <si>
    <t>Quotation file is present for all the items purchased of more than amount of Rs. 2000.</t>
  </si>
  <si>
    <t>Name of the NGO:Yuvsatta</t>
  </si>
  <si>
    <t>Name of the NGO: Yuvsatta</t>
  </si>
  <si>
    <t>Name of the NGO: YUVSATTA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</si>
</sst>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sz val="9"/>
      <name val="Calibri"/>
      <family val="2"/>
    </font>
    <font>
      <sz val="9"/>
      <color indexed="10"/>
      <name val="Calibri"/>
      <family val="2"/>
    </font>
    <font>
      <sz val="9"/>
      <color indexed="8"/>
      <name val="Calibri"/>
      <family val="2"/>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14"/>
      <color rgb="FF7030A0"/>
      <name val="Times New Roman"/>
      <family val="1"/>
    </font>
    <font>
      <sz val="9"/>
      <color theme="1"/>
      <name val="Calibri"/>
      <family val="2"/>
      <scheme val="minor"/>
    </font>
    <font>
      <b/>
      <sz val="9"/>
      <color theme="1"/>
      <name val="Calibri"/>
      <family val="2"/>
      <scheme val="minor"/>
    </font>
    <font>
      <b/>
      <sz val="9"/>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b/>
      <u/>
      <sz val="14"/>
      <color theme="1"/>
      <name val="Times New Roman"/>
      <family val="1"/>
    </font>
    <font>
      <b/>
      <sz val="14"/>
      <color theme="3" tint="-0.249977111117893"/>
      <name val="Times New Roman"/>
      <family val="1"/>
    </font>
    <font>
      <b/>
      <sz val="14"/>
      <color rgb="FFFF0000"/>
      <name val="Calibri"/>
      <family val="2"/>
      <scheme val="minor"/>
    </font>
    <font>
      <sz val="14"/>
      <color rgb="FFFF0000"/>
      <name val="Calibri"/>
      <family val="2"/>
      <scheme val="minor"/>
    </font>
    <font>
      <b/>
      <sz val="14"/>
      <color indexed="8"/>
      <name val="Calibri"/>
      <family val="2"/>
      <scheme val="minor"/>
    </font>
    <font>
      <i/>
      <sz val="14"/>
      <name val="Times New Roman"/>
      <family val="1"/>
    </font>
    <font>
      <sz val="11"/>
      <name val="Calibri"/>
      <family val="2"/>
      <scheme val="minor"/>
    </font>
    <font>
      <b/>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6">
    <xf numFmtId="0" fontId="0" fillId="0" borderId="0" xfId="0"/>
    <xf numFmtId="0" fontId="0" fillId="0" borderId="0" xfId="0"/>
    <xf numFmtId="0" fontId="0" fillId="0" borderId="0" xfId="0" applyBorder="1"/>
    <xf numFmtId="0" fontId="14" fillId="0" borderId="1" xfId="0" applyFont="1" applyBorder="1" applyAlignment="1">
      <alignment horizontal="left" vertical="top"/>
    </xf>
    <xf numFmtId="0" fontId="13" fillId="0" borderId="1" xfId="0" applyFont="1" applyBorder="1" applyAlignment="1">
      <alignment horizontal="left" vertical="top" wrapText="1"/>
    </xf>
    <xf numFmtId="0" fontId="3" fillId="0" borderId="1" xfId="0" applyFont="1" applyBorder="1" applyAlignment="1">
      <alignment horizontal="left" vertical="top" wrapText="1"/>
    </xf>
    <xf numFmtId="0" fontId="13" fillId="2" borderId="1" xfId="0" applyFont="1" applyFill="1" applyBorder="1" applyAlignment="1">
      <alignment horizontal="left" vertical="top" wrapText="1"/>
    </xf>
    <xf numFmtId="0" fontId="11" fillId="3" borderId="1" xfId="0" applyFont="1" applyFill="1" applyBorder="1" applyAlignment="1">
      <alignment horizontal="left" vertical="center" wrapText="1"/>
    </xf>
    <xf numFmtId="0" fontId="4" fillId="0" borderId="1" xfId="0" applyFont="1" applyBorder="1" applyAlignment="1">
      <alignment horizontal="left" vertical="top"/>
    </xf>
    <xf numFmtId="0" fontId="18" fillId="0" borderId="1" xfId="0" applyFont="1" applyBorder="1" applyAlignment="1">
      <alignment vertical="top" wrapText="1"/>
    </xf>
    <xf numFmtId="0" fontId="13"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3" fillId="0" borderId="1" xfId="0" applyFont="1" applyBorder="1"/>
    <xf numFmtId="0" fontId="19" fillId="0" borderId="1" xfId="0" applyFont="1" applyBorder="1" applyAlignment="1">
      <alignment horizontal="center"/>
    </xf>
    <xf numFmtId="0" fontId="11" fillId="4" borderId="1" xfId="0" applyFont="1" applyFill="1" applyBorder="1" applyAlignment="1">
      <alignment vertical="top" wrapText="1"/>
    </xf>
    <xf numFmtId="0" fontId="11" fillId="0" borderId="1" xfId="0" applyFont="1" applyBorder="1"/>
    <xf numFmtId="164" fontId="11" fillId="0" borderId="1" xfId="0" applyNumberFormat="1" applyFont="1" applyBorder="1"/>
    <xf numFmtId="1" fontId="11" fillId="0" borderId="1" xfId="0" applyNumberFormat="1" applyFont="1" applyBorder="1"/>
    <xf numFmtId="164" fontId="21" fillId="0" borderId="1" xfId="0" applyNumberFormat="1" applyFont="1" applyBorder="1"/>
    <xf numFmtId="0" fontId="22" fillId="0" borderId="0" xfId="0" applyFont="1"/>
    <xf numFmtId="0" fontId="23" fillId="0" borderId="0" xfId="0" applyFont="1"/>
    <xf numFmtId="0" fontId="19" fillId="0" borderId="1" xfId="0" applyFont="1" applyBorder="1" applyAlignment="1" applyProtection="1">
      <alignment horizontal="center" vertical="top"/>
      <protection locked="0"/>
    </xf>
    <xf numFmtId="164" fontId="11" fillId="6" borderId="1" xfId="0" applyNumberFormat="1" applyFont="1" applyFill="1" applyBorder="1" applyAlignment="1" applyProtection="1">
      <alignment horizontal="center" vertical="center" wrapText="1"/>
      <protection locked="0"/>
    </xf>
    <xf numFmtId="0" fontId="11" fillId="0" borderId="1" xfId="0" applyFont="1" applyBorder="1" applyAlignment="1">
      <alignment horizontal="center"/>
    </xf>
    <xf numFmtId="0" fontId="11" fillId="3" borderId="1" xfId="0" applyFont="1" applyFill="1" applyBorder="1" applyAlignment="1">
      <alignment horizontal="center" vertical="center" wrapText="1"/>
    </xf>
    <xf numFmtId="0" fontId="25" fillId="0" borderId="1" xfId="0" applyFont="1" applyFill="1" applyBorder="1" applyAlignment="1">
      <alignment horizontal="left" vertical="top" wrapText="1"/>
    </xf>
    <xf numFmtId="0" fontId="13" fillId="2" borderId="14" xfId="0" applyFont="1" applyFill="1" applyBorder="1" applyAlignment="1">
      <alignment horizontal="left" vertical="top" wrapText="1"/>
    </xf>
    <xf numFmtId="0" fontId="3" fillId="2" borderId="14" xfId="0" applyFont="1" applyFill="1" applyBorder="1" applyAlignment="1">
      <alignment horizontal="left" vertical="top" wrapText="1"/>
    </xf>
    <xf numFmtId="0" fontId="3" fillId="2" borderId="14" xfId="0" applyFont="1" applyFill="1" applyBorder="1" applyAlignment="1" applyProtection="1">
      <alignment horizontal="left" vertical="top"/>
      <protection locked="0"/>
    </xf>
    <xf numFmtId="9" fontId="3" fillId="2" borderId="14" xfId="0" applyNumberFormat="1" applyFont="1" applyFill="1" applyBorder="1" applyAlignment="1">
      <alignment horizontal="left" vertical="top" wrapText="1"/>
    </xf>
    <xf numFmtId="0" fontId="3" fillId="2" borderId="14" xfId="0" applyFont="1" applyFill="1" applyBorder="1" applyAlignment="1">
      <alignment horizontal="left" vertical="top"/>
    </xf>
    <xf numFmtId="0" fontId="0" fillId="0" borderId="0" xfId="0" applyAlignment="1">
      <alignment wrapText="1"/>
    </xf>
    <xf numFmtId="0" fontId="29" fillId="0" borderId="0" xfId="0" applyFont="1"/>
    <xf numFmtId="0" fontId="30" fillId="6" borderId="1" xfId="0" applyFont="1" applyFill="1" applyBorder="1" applyAlignment="1">
      <alignment horizontal="center" vertical="top"/>
    </xf>
    <xf numFmtId="0" fontId="31" fillId="0" borderId="1" xfId="0" applyFont="1" applyBorder="1" applyAlignment="1">
      <alignment horizontal="center" vertical="center" wrapText="1"/>
    </xf>
    <xf numFmtId="0" fontId="25" fillId="0" borderId="1" xfId="0" applyFont="1" applyBorder="1" applyAlignment="1">
      <alignment horizontal="left" vertical="top" wrapText="1"/>
    </xf>
    <xf numFmtId="0" fontId="25" fillId="0" borderId="1" xfId="0" applyFont="1" applyBorder="1" applyAlignment="1">
      <alignment vertical="top" wrapText="1"/>
    </xf>
    <xf numFmtId="0" fontId="29" fillId="0" borderId="0" xfId="0" applyFont="1" applyAlignment="1">
      <alignment vertical="top"/>
    </xf>
    <xf numFmtId="0" fontId="29" fillId="0" borderId="1" xfId="0" applyFont="1" applyBorder="1"/>
    <xf numFmtId="0" fontId="29" fillId="0" borderId="1" xfId="0" applyFont="1" applyFill="1" applyBorder="1" applyAlignment="1">
      <alignment horizontal="left" vertical="top" wrapText="1"/>
    </xf>
    <xf numFmtId="0" fontId="29" fillId="0" borderId="1" xfId="0" applyFont="1" applyBorder="1" applyAlignment="1">
      <alignment horizontal="left" vertical="top" wrapText="1"/>
    </xf>
    <xf numFmtId="0" fontId="22" fillId="2" borderId="1" xfId="0" applyFont="1" applyFill="1" applyBorder="1" applyAlignment="1">
      <alignment horizontal="left" vertical="top" wrapText="1"/>
    </xf>
    <xf numFmtId="0" fontId="22" fillId="2" borderId="1" xfId="0" applyFont="1" applyFill="1" applyBorder="1" applyAlignment="1">
      <alignment horizontal="center" vertical="top" wrapText="1"/>
    </xf>
    <xf numFmtId="0" fontId="29" fillId="2" borderId="1" xfId="0" applyFont="1" applyFill="1" applyBorder="1" applyAlignment="1">
      <alignment horizontal="left" vertical="top" wrapText="1"/>
    </xf>
    <xf numFmtId="0" fontId="29" fillId="0" borderId="1" xfId="0" applyFont="1" applyBorder="1" applyAlignment="1">
      <alignment vertical="top" wrapText="1"/>
    </xf>
    <xf numFmtId="0" fontId="13" fillId="0" borderId="1" xfId="0" applyFont="1" applyBorder="1" applyAlignment="1">
      <alignment vertical="top" wrapText="1"/>
    </xf>
    <xf numFmtId="0" fontId="13" fillId="2" borderId="1" xfId="0" applyFont="1" applyFill="1" applyBorder="1" applyAlignment="1">
      <alignment horizontal="justify" vertical="top"/>
    </xf>
    <xf numFmtId="9" fontId="0" fillId="0" borderId="0" xfId="0" applyNumberFormat="1"/>
    <xf numFmtId="1" fontId="11" fillId="3" borderId="1" xfId="0" applyNumberFormat="1" applyFont="1" applyFill="1" applyBorder="1" applyAlignment="1">
      <alignment horizontal="center" vertical="center" wrapText="1"/>
    </xf>
    <xf numFmtId="0" fontId="3" fillId="2" borderId="6" xfId="0" applyFont="1" applyFill="1" applyBorder="1" applyAlignment="1">
      <alignment horizontal="left" vertical="top"/>
    </xf>
    <xf numFmtId="0" fontId="3" fillId="2" borderId="1" xfId="0" applyFont="1" applyFill="1" applyBorder="1" applyAlignment="1">
      <alignment horizontal="left" vertical="top" wrapText="1"/>
    </xf>
    <xf numFmtId="0" fontId="13" fillId="2" borderId="1" xfId="0" applyFont="1" applyFill="1" applyBorder="1" applyAlignment="1">
      <alignment horizontal="left" vertical="top"/>
    </xf>
    <xf numFmtId="0" fontId="13" fillId="2" borderId="1" xfId="0" applyFont="1" applyFill="1" applyBorder="1" applyAlignment="1" applyProtection="1">
      <alignment horizontal="left" vertical="top"/>
      <protection locked="0"/>
    </xf>
    <xf numFmtId="1" fontId="3" fillId="2" borderId="1" xfId="0" applyNumberFormat="1" applyFont="1" applyFill="1" applyBorder="1" applyAlignment="1" applyProtection="1">
      <alignment horizontal="center" vertical="center" wrapText="1"/>
      <protection locked="0"/>
    </xf>
    <xf numFmtId="0" fontId="12" fillId="2" borderId="0" xfId="0" applyFont="1" applyFill="1"/>
    <xf numFmtId="0" fontId="23" fillId="0" borderId="1"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2" fillId="0" borderId="1" xfId="0" applyFont="1" applyBorder="1" applyAlignment="1" applyProtection="1">
      <alignment horizontal="left" vertical="top" wrapText="1"/>
      <protection locked="0"/>
    </xf>
    <xf numFmtId="0" fontId="23" fillId="0" borderId="1" xfId="0" applyFont="1" applyBorder="1" applyAlignment="1" applyProtection="1">
      <alignment horizontal="left" vertical="top"/>
      <protection locked="0"/>
    </xf>
    <xf numFmtId="0" fontId="42" fillId="0" borderId="1" xfId="0" applyFont="1" applyBorder="1" applyAlignment="1" applyProtection="1">
      <alignment horizontal="left" vertical="top"/>
      <protection locked="0"/>
    </xf>
    <xf numFmtId="0" fontId="23" fillId="0" borderId="1" xfId="0" applyFont="1" applyBorder="1"/>
    <xf numFmtId="0" fontId="0" fillId="0" borderId="0" xfId="0" applyFont="1"/>
    <xf numFmtId="0" fontId="13" fillId="2" borderId="4" xfId="0" applyFont="1" applyFill="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 xfId="0" applyFont="1" applyBorder="1" applyAlignment="1" applyProtection="1">
      <alignment wrapText="1"/>
      <protection locked="0"/>
    </xf>
    <xf numFmtId="0" fontId="45" fillId="0" borderId="1" xfId="0" applyFont="1" applyBorder="1" applyAlignment="1">
      <alignment horizontal="left" vertical="top" wrapText="1"/>
    </xf>
    <xf numFmtId="0" fontId="12" fillId="0" borderId="1" xfId="0" applyFont="1" applyBorder="1"/>
    <xf numFmtId="0" fontId="46" fillId="0" borderId="1" xfId="0" applyFont="1" applyBorder="1" applyAlignment="1" applyProtection="1">
      <alignment horizontal="center" vertical="top" wrapText="1"/>
      <protection locked="0"/>
    </xf>
    <xf numFmtId="0" fontId="11" fillId="0" borderId="1" xfId="0" applyFont="1" applyBorder="1" applyAlignment="1">
      <alignment horizontal="center" vertical="center"/>
    </xf>
    <xf numFmtId="0" fontId="14" fillId="0" borderId="1" xfId="0" applyFont="1" applyBorder="1" applyAlignment="1">
      <alignment horizontal="right"/>
    </xf>
    <xf numFmtId="0" fontId="43"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9" fillId="5" borderId="1" xfId="0" applyFont="1" applyFill="1" applyBorder="1" applyAlignment="1">
      <alignment horizontal="center" vertical="top"/>
    </xf>
    <xf numFmtId="0" fontId="40" fillId="0" borderId="1" xfId="0" applyFont="1" applyFill="1" applyBorder="1" applyAlignment="1">
      <alignment horizontal="center"/>
    </xf>
    <xf numFmtId="0" fontId="1" fillId="6"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14" fillId="5" borderId="1" xfId="0" applyFont="1" applyFill="1" applyBorder="1" applyAlignment="1" applyProtection="1">
      <alignment horizontal="left"/>
      <protection locked="0"/>
    </xf>
    <xf numFmtId="0" fontId="4" fillId="5" borderId="1" xfId="0" applyFont="1" applyFill="1" applyBorder="1" applyAlignment="1" applyProtection="1">
      <alignment horizontal="left"/>
      <protection locked="0"/>
    </xf>
    <xf numFmtId="0" fontId="11" fillId="6" borderId="21" xfId="0" applyFont="1" applyFill="1" applyBorder="1" applyAlignment="1">
      <alignment horizontal="center" vertical="top" wrapText="1"/>
    </xf>
    <xf numFmtId="0" fontId="11" fillId="6" borderId="2" xfId="0" applyFont="1" applyFill="1" applyBorder="1" applyAlignment="1">
      <alignment horizontal="center" vertical="top" wrapText="1"/>
    </xf>
    <xf numFmtId="0" fontId="30" fillId="6" borderId="21" xfId="0" applyFont="1" applyFill="1" applyBorder="1" applyAlignment="1">
      <alignment horizontal="center" vertical="top" wrapText="1"/>
    </xf>
    <xf numFmtId="0" fontId="30" fillId="6" borderId="2" xfId="0" applyFont="1" applyFill="1" applyBorder="1" applyAlignment="1">
      <alignment horizontal="center" vertical="top" wrapText="1"/>
    </xf>
    <xf numFmtId="0" fontId="35" fillId="6" borderId="21" xfId="0" applyFont="1" applyFill="1" applyBorder="1" applyAlignment="1">
      <alignment horizontal="center" vertical="top"/>
    </xf>
    <xf numFmtId="0" fontId="35" fillId="6" borderId="2" xfId="0" applyFont="1" applyFill="1" applyBorder="1" applyAlignment="1">
      <alignment horizontal="center" vertical="top"/>
    </xf>
    <xf numFmtId="0" fontId="30" fillId="0" borderId="19" xfId="0" applyFont="1" applyBorder="1" applyAlignment="1">
      <alignment horizontal="center" vertical="center"/>
    </xf>
    <xf numFmtId="0" fontId="29" fillId="0" borderId="20" xfId="0" applyFont="1" applyBorder="1" applyAlignment="1">
      <alignment horizontal="center" vertical="center"/>
    </xf>
    <xf numFmtId="0" fontId="36" fillId="5" borderId="1" xfId="0" applyFont="1" applyFill="1" applyBorder="1" applyAlignment="1">
      <alignment horizontal="center" vertical="top" wrapText="1"/>
    </xf>
    <xf numFmtId="0" fontId="36" fillId="5" borderId="1" xfId="0" applyFont="1" applyFill="1" applyBorder="1" applyAlignment="1">
      <alignment horizontal="center" vertical="top"/>
    </xf>
    <xf numFmtId="0" fontId="31" fillId="5" borderId="1" xfId="0" applyFont="1" applyFill="1" applyBorder="1" applyAlignment="1" applyProtection="1">
      <alignment horizontal="left"/>
      <protection locked="0"/>
    </xf>
    <xf numFmtId="0" fontId="30" fillId="5" borderId="1" xfId="0" applyFont="1" applyFill="1" applyBorder="1" applyAlignment="1" applyProtection="1">
      <alignment horizontal="left"/>
      <protection locked="0"/>
    </xf>
    <xf numFmtId="0" fontId="30" fillId="5" borderId="19" xfId="0" applyFont="1" applyFill="1" applyBorder="1" applyAlignment="1" applyProtection="1">
      <alignment horizontal="left"/>
      <protection locked="0"/>
    </xf>
    <xf numFmtId="0" fontId="30" fillId="5" borderId="3" xfId="0" applyFont="1" applyFill="1" applyBorder="1" applyAlignment="1" applyProtection="1">
      <alignment horizontal="left"/>
      <protection locked="0"/>
    </xf>
    <xf numFmtId="0" fontId="30" fillId="5" borderId="20" xfId="0" applyFont="1" applyFill="1" applyBorder="1" applyAlignment="1" applyProtection="1">
      <alignment horizontal="left"/>
      <protection locked="0"/>
    </xf>
    <xf numFmtId="0" fontId="37" fillId="0" borderId="1" xfId="0" applyFont="1" applyFill="1" applyBorder="1" applyAlignment="1">
      <alignment horizontal="center" vertical="top"/>
    </xf>
    <xf numFmtId="0" fontId="35" fillId="6" borderId="1" xfId="0" applyFont="1" applyFill="1" applyBorder="1" applyAlignment="1">
      <alignment horizontal="left" vertical="top"/>
    </xf>
    <xf numFmtId="0" fontId="35" fillId="6" borderId="1" xfId="0" applyFont="1" applyFill="1" applyBorder="1" applyAlignment="1">
      <alignment horizontal="left" vertical="top" wrapText="1"/>
    </xf>
    <xf numFmtId="0" fontId="30" fillId="6" borderId="19" xfId="0" applyFont="1" applyFill="1" applyBorder="1" applyAlignment="1">
      <alignment horizontal="center" vertical="top" wrapText="1"/>
    </xf>
    <xf numFmtId="0" fontId="30" fillId="6" borderId="20" xfId="0" applyFont="1" applyFill="1" applyBorder="1" applyAlignment="1">
      <alignment horizontal="center" vertical="top" wrapText="1"/>
    </xf>
    <xf numFmtId="0" fontId="11" fillId="0" borderId="1" xfId="0" applyFont="1" applyBorder="1" applyAlignment="1">
      <alignment horizontal="center"/>
    </xf>
    <xf numFmtId="0" fontId="11" fillId="3" borderId="19"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0"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0" fillId="3" borderId="19" xfId="0" applyFill="1" applyBorder="1" applyAlignment="1" applyProtection="1">
      <alignment horizontal="center"/>
      <protection locked="0"/>
    </xf>
    <xf numFmtId="0" fontId="0" fillId="3" borderId="20" xfId="0" applyFill="1" applyBorder="1" applyAlignment="1" applyProtection="1">
      <alignment horizontal="center"/>
      <protection locked="0"/>
    </xf>
    <xf numFmtId="0" fontId="21" fillId="5" borderId="19"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20" xfId="0" applyFont="1" applyFill="1" applyBorder="1" applyAlignment="1">
      <alignment horizontal="center" vertical="center" wrapText="1"/>
    </xf>
    <xf numFmtId="0" fontId="11" fillId="5" borderId="19" xfId="0" applyFont="1" applyFill="1" applyBorder="1" applyAlignment="1">
      <alignment horizontal="center" wrapText="1"/>
    </xf>
    <xf numFmtId="0" fontId="11" fillId="5" borderId="3" xfId="0" applyFont="1" applyFill="1" applyBorder="1" applyAlignment="1">
      <alignment horizontal="center" wrapText="1"/>
    </xf>
    <xf numFmtId="0" fontId="11" fillId="5" borderId="20" xfId="0" applyFont="1" applyFill="1" applyBorder="1" applyAlignment="1">
      <alignment horizontal="center" wrapText="1"/>
    </xf>
    <xf numFmtId="0" fontId="7" fillId="5" borderId="1" xfId="0" applyFont="1" applyFill="1" applyBorder="1" applyAlignment="1">
      <alignment horizontal="left"/>
    </xf>
    <xf numFmtId="0" fontId="38" fillId="5" borderId="1" xfId="0" applyFont="1" applyFill="1" applyBorder="1" applyAlignment="1">
      <alignment horizontal="left"/>
    </xf>
    <xf numFmtId="0" fontId="38" fillId="5" borderId="1" xfId="0" applyFont="1" applyFill="1" applyBorder="1" applyAlignment="1">
      <alignment horizontal="center"/>
    </xf>
    <xf numFmtId="0" fontId="11" fillId="5" borderId="1" xfId="0" applyFont="1" applyFill="1" applyBorder="1" applyAlignment="1">
      <alignment horizontal="center" wrapText="1"/>
    </xf>
    <xf numFmtId="0" fontId="11" fillId="0" borderId="1" xfId="0" applyFont="1" applyBorder="1" applyAlignment="1">
      <alignment horizontal="right"/>
    </xf>
    <xf numFmtId="0" fontId="0" fillId="0" borderId="1" xfId="0" applyBorder="1" applyAlignment="1">
      <alignment horizontal="center"/>
    </xf>
    <xf numFmtId="0" fontId="11" fillId="6" borderId="19" xfId="0" applyFont="1" applyFill="1" applyBorder="1" applyAlignment="1">
      <alignment horizontal="center"/>
    </xf>
    <xf numFmtId="0" fontId="11" fillId="6" borderId="3" xfId="0" applyFont="1" applyFill="1" applyBorder="1" applyAlignment="1">
      <alignment horizontal="center"/>
    </xf>
    <xf numFmtId="0" fontId="11" fillId="6" borderId="20" xfId="0" applyFont="1" applyFill="1" applyBorder="1" applyAlignment="1">
      <alignment horizontal="center"/>
    </xf>
    <xf numFmtId="0" fontId="13" fillId="2" borderId="16" xfId="0" applyFont="1" applyFill="1" applyBorder="1" applyAlignment="1">
      <alignment horizontal="left" vertical="top" wrapText="1"/>
    </xf>
    <xf numFmtId="0" fontId="13" fillId="2" borderId="14" xfId="0" applyFont="1" applyFill="1" applyBorder="1" applyAlignment="1" applyProtection="1">
      <alignment horizontal="left" vertical="top" wrapText="1"/>
      <protection locked="0"/>
    </xf>
    <xf numFmtId="1" fontId="3" fillId="2" borderId="14" xfId="0" applyNumberFormat="1" applyFont="1" applyFill="1" applyBorder="1" applyAlignment="1" applyProtection="1">
      <alignment horizontal="center" vertical="center" wrapText="1"/>
      <protection locked="0"/>
    </xf>
    <xf numFmtId="0" fontId="13" fillId="2" borderId="15" xfId="0" applyFont="1" applyFill="1" applyBorder="1" applyAlignment="1" applyProtection="1">
      <alignment horizontal="left" vertical="top" wrapText="1"/>
      <protection locked="0"/>
    </xf>
    <xf numFmtId="0" fontId="3" fillId="2" borderId="16" xfId="0" applyFont="1" applyFill="1" applyBorder="1" applyAlignment="1">
      <alignment horizontal="left" vertical="top" wrapText="1"/>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13" fillId="2" borderId="0" xfId="0" applyFont="1" applyFill="1" applyAlignment="1">
      <alignment vertical="top" wrapText="1"/>
    </xf>
    <xf numFmtId="0" fontId="27" fillId="2" borderId="14" xfId="0" applyFont="1" applyFill="1" applyBorder="1" applyAlignment="1" applyProtection="1">
      <alignment horizontal="left" vertical="top" wrapText="1"/>
      <protection locked="0"/>
    </xf>
    <xf numFmtId="9" fontId="13" fillId="2" borderId="14" xfId="0" applyNumberFormat="1" applyFont="1" applyFill="1" applyBorder="1" applyAlignment="1">
      <alignment horizontal="left" vertical="top" wrapText="1"/>
    </xf>
    <xf numFmtId="0" fontId="13" fillId="2" borderId="15" xfId="0" applyFont="1" applyFill="1" applyBorder="1" applyAlignment="1" applyProtection="1">
      <alignment horizontal="left" vertical="top"/>
      <protection locked="0"/>
    </xf>
    <xf numFmtId="0" fontId="13" fillId="2" borderId="31"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1" fontId="13" fillId="2" borderId="14" xfId="0" applyNumberFormat="1" applyFont="1" applyFill="1" applyBorder="1" applyAlignment="1" applyProtection="1">
      <alignment horizontal="center" vertical="center" wrapText="1"/>
      <protection locked="0"/>
    </xf>
    <xf numFmtId="0" fontId="26" fillId="2" borderId="15" xfId="0" applyFont="1" applyFill="1" applyBorder="1" applyAlignment="1" applyProtection="1">
      <alignment horizontal="left" vertical="top"/>
      <protection locked="0"/>
    </xf>
    <xf numFmtId="0" fontId="13" fillId="2" borderId="14" xfId="0" applyFont="1" applyFill="1" applyBorder="1" applyAlignment="1">
      <alignment horizontal="center" vertical="center" wrapText="1"/>
    </xf>
    <xf numFmtId="0" fontId="14" fillId="2" borderId="16" xfId="0" applyFont="1" applyFill="1" applyBorder="1" applyAlignment="1">
      <alignment horizontal="left" vertical="top"/>
    </xf>
    <xf numFmtId="0" fontId="14" fillId="2" borderId="14" xfId="0" applyFont="1" applyFill="1" applyBorder="1" applyAlignment="1">
      <alignment horizontal="left" vertical="top"/>
    </xf>
    <xf numFmtId="0" fontId="14" fillId="2" borderId="15" xfId="0" applyFont="1" applyFill="1" applyBorder="1" applyAlignment="1">
      <alignment horizontal="left" vertical="top"/>
    </xf>
    <xf numFmtId="0" fontId="3" fillId="2" borderId="16" xfId="0" applyFont="1" applyFill="1" applyBorder="1" applyAlignment="1">
      <alignment horizontal="left" vertical="top"/>
    </xf>
    <xf numFmtId="0" fontId="28" fillId="2" borderId="15" xfId="0" applyFont="1" applyFill="1" applyBorder="1" applyAlignment="1" applyProtection="1">
      <alignment horizontal="left" vertical="top"/>
      <protection locked="0"/>
    </xf>
    <xf numFmtId="0" fontId="13" fillId="2" borderId="14" xfId="0" applyFont="1" applyFill="1" applyBorder="1" applyAlignment="1" applyProtection="1">
      <alignment horizontal="left" vertical="top"/>
      <protection locked="0"/>
    </xf>
    <xf numFmtId="0" fontId="3" fillId="2" borderId="15" xfId="0" applyFont="1" applyFill="1" applyBorder="1" applyAlignment="1" applyProtection="1">
      <alignment horizontal="left" vertical="top"/>
      <protection locked="0"/>
    </xf>
    <xf numFmtId="1" fontId="3" fillId="2" borderId="14" xfId="0" applyNumberFormat="1" applyFont="1" applyFill="1" applyBorder="1" applyAlignment="1">
      <alignment horizontal="center" vertical="center" wrapText="1"/>
    </xf>
    <xf numFmtId="0" fontId="3" fillId="2" borderId="15" xfId="0" applyFont="1" applyFill="1" applyBorder="1" applyAlignment="1">
      <alignment horizontal="left" vertical="top"/>
    </xf>
    <xf numFmtId="0" fontId="14" fillId="2" borderId="16" xfId="0" applyFont="1" applyFill="1" applyBorder="1" applyAlignment="1">
      <alignment horizontal="center" vertical="top"/>
    </xf>
    <xf numFmtId="0" fontId="14" fillId="2" borderId="14" xfId="0" applyFont="1" applyFill="1" applyBorder="1" applyAlignment="1">
      <alignment horizontal="center" vertical="top"/>
    </xf>
    <xf numFmtId="0" fontId="13" fillId="2" borderId="14" xfId="0" applyFont="1" applyFill="1" applyBorder="1" applyAlignment="1">
      <alignment horizontal="center" vertical="top"/>
    </xf>
    <xf numFmtId="0" fontId="13" fillId="2" borderId="15" xfId="0" applyFont="1" applyFill="1" applyBorder="1" applyAlignment="1">
      <alignment horizontal="left" vertical="top"/>
    </xf>
    <xf numFmtId="0" fontId="13" fillId="2" borderId="14" xfId="0" applyFont="1" applyFill="1" applyBorder="1" applyAlignment="1">
      <alignment horizontal="left" vertical="top"/>
    </xf>
    <xf numFmtId="0" fontId="13" fillId="2" borderId="16" xfId="0" applyFont="1" applyFill="1" applyBorder="1" applyAlignment="1">
      <alignment horizontal="left" vertical="top"/>
    </xf>
    <xf numFmtId="0" fontId="13" fillId="2" borderId="18" xfId="0" applyFont="1" applyFill="1" applyBorder="1" applyAlignment="1">
      <alignment horizontal="left" vertical="top"/>
    </xf>
    <xf numFmtId="0" fontId="13" fillId="2" borderId="17" xfId="0" applyFont="1" applyFill="1" applyBorder="1" applyAlignment="1">
      <alignment horizontal="left" vertical="top" wrapText="1"/>
    </xf>
    <xf numFmtId="0" fontId="3" fillId="2" borderId="17" xfId="0" applyFont="1" applyFill="1" applyBorder="1" applyAlignment="1">
      <alignment horizontal="left" vertical="top" wrapText="1"/>
    </xf>
    <xf numFmtId="0" fontId="13" fillId="2" borderId="17" xfId="0" applyFont="1" applyFill="1" applyBorder="1" applyAlignment="1" applyProtection="1">
      <alignment horizontal="left" vertical="top" wrapText="1"/>
      <protection locked="0"/>
    </xf>
    <xf numFmtId="1" fontId="3" fillId="2" borderId="17"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horizontal="left" vertical="top" wrapText="1"/>
      <protection locked="0"/>
    </xf>
    <xf numFmtId="0" fontId="4" fillId="2" borderId="5" xfId="0" applyFont="1" applyFill="1" applyBorder="1" applyAlignment="1">
      <alignment horizontal="left" vertical="top"/>
    </xf>
    <xf numFmtId="0" fontId="4" fillId="2" borderId="3" xfId="0" applyFont="1" applyFill="1" applyBorder="1" applyAlignment="1">
      <alignment horizontal="left" vertical="top"/>
    </xf>
    <xf numFmtId="1" fontId="3" fillId="2" borderId="1" xfId="0" applyNumberFormat="1" applyFont="1" applyFill="1" applyBorder="1" applyAlignment="1">
      <alignment horizontal="center" vertical="center" wrapText="1"/>
    </xf>
    <xf numFmtId="0" fontId="3" fillId="2" borderId="4" xfId="0" applyFont="1" applyFill="1" applyBorder="1" applyAlignment="1">
      <alignment horizontal="left" vertical="top"/>
    </xf>
    <xf numFmtId="0" fontId="4" fillId="2" borderId="6" xfId="0" applyFont="1" applyFill="1" applyBorder="1" applyAlignment="1">
      <alignment horizontal="left" vertical="top"/>
    </xf>
    <xf numFmtId="0" fontId="3" fillId="2" borderId="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14" fillId="2" borderId="5" xfId="0" applyFont="1" applyFill="1" applyBorder="1" applyAlignment="1">
      <alignment horizontal="left" vertical="top"/>
    </xf>
    <xf numFmtId="0" fontId="14" fillId="2" borderId="3" xfId="0" applyFont="1" applyFill="1" applyBorder="1" applyAlignment="1">
      <alignment horizontal="left" vertical="top"/>
    </xf>
    <xf numFmtId="0" fontId="14" fillId="2" borderId="3" xfId="0" applyFont="1" applyFill="1" applyBorder="1" applyAlignment="1">
      <alignment horizontal="left" vertical="top"/>
    </xf>
    <xf numFmtId="0" fontId="13" fillId="2" borderId="4" xfId="0" applyFont="1" applyFill="1" applyBorder="1" applyAlignment="1">
      <alignment horizontal="left" vertical="top"/>
    </xf>
    <xf numFmtId="0" fontId="13" fillId="2" borderId="2" xfId="0" applyFont="1" applyFill="1" applyBorder="1" applyAlignment="1">
      <alignment horizontal="left" vertical="top" wrapText="1"/>
    </xf>
    <xf numFmtId="0" fontId="2" fillId="2" borderId="1" xfId="0" applyFont="1" applyFill="1" applyBorder="1" applyAlignment="1">
      <alignment horizontal="left" vertical="top" wrapText="1"/>
    </xf>
    <xf numFmtId="0" fontId="13" fillId="2" borderId="7" xfId="0" applyFont="1" applyFill="1" applyBorder="1" applyAlignment="1" applyProtection="1">
      <alignment horizontal="left" vertical="top" wrapText="1"/>
      <protection locked="0"/>
    </xf>
    <xf numFmtId="0" fontId="3" fillId="2" borderId="8" xfId="0" applyFont="1" applyFill="1" applyBorder="1" applyAlignment="1">
      <alignment horizontal="left" vertical="top"/>
    </xf>
    <xf numFmtId="0" fontId="26" fillId="2" borderId="1" xfId="0" applyFont="1" applyFill="1" applyBorder="1" applyAlignment="1">
      <alignment horizontal="left" vertical="top" wrapText="1"/>
    </xf>
    <xf numFmtId="0" fontId="26" fillId="2" borderId="1" xfId="0" applyFont="1" applyFill="1" applyBorder="1" applyAlignment="1" applyProtection="1">
      <alignment horizontal="left" vertical="top"/>
      <protection locked="0"/>
    </xf>
    <xf numFmtId="0" fontId="4" fillId="2" borderId="1" xfId="0" applyFont="1" applyFill="1" applyBorder="1" applyAlignment="1">
      <alignment horizontal="left" vertical="top" wrapText="1"/>
    </xf>
    <xf numFmtId="0" fontId="13" fillId="2" borderId="1" xfId="0" applyFont="1" applyFill="1" applyBorder="1" applyAlignment="1">
      <alignment horizontal="center" vertical="top" wrapText="1"/>
    </xf>
    <xf numFmtId="1" fontId="14" fillId="2" borderId="1" xfId="0" applyNumberFormat="1" applyFont="1" applyFill="1" applyBorder="1" applyAlignment="1" applyProtection="1">
      <alignment horizontal="center" vertical="center" wrapText="1"/>
      <protection locked="0"/>
    </xf>
    <xf numFmtId="0" fontId="17" fillId="2" borderId="8" xfId="0" applyFont="1" applyFill="1" applyBorder="1" applyAlignment="1">
      <alignment horizontal="center"/>
    </xf>
    <xf numFmtId="0" fontId="20" fillId="2" borderId="1" xfId="0" applyFont="1" applyFill="1" applyBorder="1"/>
    <xf numFmtId="0" fontId="17" fillId="2" borderId="1" xfId="0" applyFont="1" applyFill="1" applyBorder="1"/>
    <xf numFmtId="0" fontId="14" fillId="2" borderId="1" xfId="0" applyFont="1" applyFill="1" applyBorder="1" applyAlignment="1">
      <alignment horizontal="center"/>
    </xf>
    <xf numFmtId="1" fontId="14" fillId="2" borderId="1" xfId="0" applyNumberFormat="1" applyFont="1" applyFill="1" applyBorder="1"/>
    <xf numFmtId="0" fontId="12" fillId="2" borderId="4" xfId="0" applyFont="1" applyFill="1" applyBorder="1"/>
    <xf numFmtId="0" fontId="12" fillId="2" borderId="9" xfId="0" applyFont="1" applyFill="1" applyBorder="1" applyAlignment="1">
      <alignment horizontal="center"/>
    </xf>
    <xf numFmtId="0" fontId="17" fillId="2" borderId="11" xfId="0" applyFont="1" applyFill="1" applyBorder="1" applyAlignment="1">
      <alignment horizontal="left"/>
    </xf>
    <xf numFmtId="1" fontId="24" fillId="2" borderId="11" xfId="0" applyNumberFormat="1" applyFont="1" applyFill="1" applyBorder="1"/>
    <xf numFmtId="0" fontId="12" fillId="2" borderId="10" xfId="0" applyFont="1" applyFill="1" applyBorder="1"/>
    <xf numFmtId="0" fontId="5" fillId="2" borderId="27" xfId="0" applyFont="1" applyFill="1" applyBorder="1" applyAlignment="1">
      <alignment horizontal="center"/>
    </xf>
    <xf numFmtId="0" fontId="34" fillId="2" borderId="28" xfId="0" applyFont="1" applyFill="1" applyBorder="1" applyAlignment="1">
      <alignment horizontal="center"/>
    </xf>
    <xf numFmtId="0" fontId="34" fillId="2" borderId="29" xfId="0" applyFont="1" applyFill="1" applyBorder="1" applyAlignment="1">
      <alignment horizontal="center"/>
    </xf>
    <xf numFmtId="0" fontId="4" fillId="2" borderId="5" xfId="0" applyFont="1" applyFill="1" applyBorder="1" applyAlignment="1" applyProtection="1">
      <alignment horizontal="left"/>
      <protection locked="0"/>
    </xf>
    <xf numFmtId="0" fontId="4" fillId="2" borderId="3" xfId="0" applyFont="1" applyFill="1" applyBorder="1" applyAlignment="1" applyProtection="1">
      <alignment horizontal="left"/>
      <protection locked="0"/>
    </xf>
    <xf numFmtId="0" fontId="4" fillId="2" borderId="20" xfId="0" applyFont="1" applyFill="1" applyBorder="1" applyAlignment="1" applyProtection="1">
      <alignment horizontal="left"/>
      <protection locked="0"/>
    </xf>
    <xf numFmtId="0" fontId="14" fillId="2" borderId="19" xfId="0" applyFont="1" applyFill="1" applyBorder="1" applyAlignment="1" applyProtection="1">
      <alignment horizontal="left"/>
      <protection locked="0"/>
    </xf>
    <xf numFmtId="0" fontId="14" fillId="2" borderId="20" xfId="0" applyFont="1" applyFill="1" applyBorder="1" applyAlignment="1" applyProtection="1">
      <alignment horizontal="left"/>
      <protection locked="0"/>
    </xf>
    <xf numFmtId="0" fontId="14" fillId="2" borderId="3" xfId="0" applyFont="1" applyFill="1" applyBorder="1" applyAlignment="1" applyProtection="1">
      <alignment horizontal="left"/>
      <protection locked="0"/>
    </xf>
    <xf numFmtId="0" fontId="14" fillId="2" borderId="1" xfId="0" applyFont="1" applyFill="1" applyBorder="1" applyAlignment="1">
      <alignment horizontal="center"/>
    </xf>
    <xf numFmtId="0" fontId="14" fillId="2" borderId="4" xfId="0" applyFont="1" applyFill="1" applyBorder="1" applyAlignment="1">
      <alignment horizontal="center"/>
    </xf>
    <xf numFmtId="0" fontId="23" fillId="2" borderId="0" xfId="0" applyFont="1" applyFill="1"/>
    <xf numFmtId="0" fontId="32" fillId="2" borderId="6" xfId="0" applyFont="1" applyFill="1" applyBorder="1" applyAlignment="1">
      <alignment horizontal="center"/>
    </xf>
    <xf numFmtId="0" fontId="33" fillId="2" borderId="1" xfId="0" applyFont="1" applyFill="1" applyBorder="1" applyAlignment="1">
      <alignment horizontal="center"/>
    </xf>
    <xf numFmtId="0" fontId="33" fillId="2" borderId="4" xfId="0" applyFont="1" applyFill="1" applyBorder="1" applyAlignment="1">
      <alignment horizontal="center"/>
    </xf>
    <xf numFmtId="0" fontId="12" fillId="2" borderId="0" xfId="0" applyFont="1" applyFill="1" applyBorder="1" applyAlignment="1"/>
    <xf numFmtId="0" fontId="1" fillId="2" borderId="6"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 fillId="2" borderId="21"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2"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2" fillId="2" borderId="0" xfId="0" applyFont="1" applyFill="1" applyBorder="1"/>
    <xf numFmtId="0" fontId="2" fillId="2" borderId="6"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13" fillId="2" borderId="1" xfId="0" applyFont="1" applyFill="1" applyBorder="1"/>
    <xf numFmtId="0" fontId="6"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5" xfId="0" applyFont="1" applyFill="1" applyBorder="1" applyAlignment="1">
      <alignment horizontal="center" vertical="top"/>
    </xf>
    <xf numFmtId="0" fontId="1" fillId="2" borderId="3" xfId="0" applyFont="1" applyFill="1" applyBorder="1" applyAlignment="1">
      <alignment horizontal="center" vertical="top"/>
    </xf>
    <xf numFmtId="0" fontId="1" fillId="2" borderId="30" xfId="0" applyFont="1" applyFill="1" applyBorder="1" applyAlignment="1">
      <alignment horizontal="center" vertical="top"/>
    </xf>
    <xf numFmtId="0" fontId="1" fillId="2" borderId="23" xfId="0" applyFont="1" applyFill="1" applyBorder="1" applyAlignment="1">
      <alignment horizontal="left" vertical="top"/>
    </xf>
    <xf numFmtId="0" fontId="1" fillId="2" borderId="12" xfId="0" applyFont="1" applyFill="1" applyBorder="1" applyAlignment="1">
      <alignment horizontal="left" vertical="top"/>
    </xf>
    <xf numFmtId="0" fontId="2" fillId="2" borderId="12" xfId="0" applyFont="1" applyFill="1" applyBorder="1" applyAlignment="1">
      <alignment horizontal="left" vertical="top"/>
    </xf>
    <xf numFmtId="0" fontId="2" fillId="2" borderId="13" xfId="0" applyFont="1" applyFill="1" applyBorder="1" applyAlignment="1">
      <alignment horizontal="left" vertical="top"/>
    </xf>
    <xf numFmtId="1" fontId="3" fillId="2" borderId="14" xfId="0" applyNumberFormat="1" applyFont="1" applyFill="1" applyBorder="1" applyAlignment="1" applyProtection="1">
      <alignment horizontal="center" vertical="center"/>
      <protection locked="0"/>
    </xf>
    <xf numFmtId="0" fontId="27" fillId="2" borderId="14" xfId="0" applyFont="1" applyFill="1" applyBorder="1" applyAlignment="1" applyProtection="1">
      <alignment horizontal="center" vertical="top" wrapText="1"/>
      <protection locked="0"/>
    </xf>
    <xf numFmtId="0" fontId="27" fillId="2" borderId="15" xfId="0" applyFont="1" applyFill="1" applyBorder="1" applyAlignment="1" applyProtection="1">
      <alignment horizontal="left" vertical="top" wrapText="1"/>
      <protection locked="0"/>
    </xf>
    <xf numFmtId="0" fontId="3" fillId="2" borderId="14" xfId="0" applyFont="1" applyFill="1" applyBorder="1" applyAlignment="1" applyProtection="1">
      <alignment horizontal="center" vertical="center" wrapText="1"/>
      <protection locked="0"/>
    </xf>
    <xf numFmtId="0" fontId="14" fillId="2" borderId="16" xfId="0" applyFont="1" applyFill="1" applyBorder="1" applyAlignment="1">
      <alignment horizontal="left" vertical="top"/>
    </xf>
    <xf numFmtId="0" fontId="14" fillId="2" borderId="14" xfId="0" applyFont="1" applyFill="1" applyBorder="1" applyAlignment="1">
      <alignment horizontal="left" vertical="top" wrapText="1"/>
    </xf>
    <xf numFmtId="0" fontId="14" fillId="2" borderId="14" xfId="0" applyFont="1" applyFill="1" applyBorder="1" applyAlignment="1" applyProtection="1">
      <alignment horizontal="left" vertical="top"/>
      <protection locked="0"/>
    </xf>
    <xf numFmtId="0" fontId="4" fillId="2" borderId="14" xfId="0" applyFont="1" applyFill="1" applyBorder="1" applyAlignment="1" applyProtection="1">
      <alignment horizontal="center" vertical="center" wrapText="1"/>
      <protection locked="0"/>
    </xf>
    <xf numFmtId="0" fontId="14" fillId="2" borderId="15" xfId="0" applyFont="1" applyFill="1" applyBorder="1" applyAlignment="1" applyProtection="1">
      <alignment horizontal="left" vertical="top" wrapText="1"/>
      <protection locked="0"/>
    </xf>
    <xf numFmtId="0" fontId="21" fillId="2" borderId="0" xfId="0" applyFont="1" applyFill="1" applyBorder="1"/>
    <xf numFmtId="0" fontId="21" fillId="2" borderId="0" xfId="0" applyFont="1" applyFill="1"/>
    <xf numFmtId="0" fontId="14" fillId="2" borderId="16" xfId="0" applyFont="1" applyFill="1" applyBorder="1" applyAlignment="1">
      <alignment horizontal="left" vertical="top" wrapText="1"/>
    </xf>
    <xf numFmtId="0" fontId="14" fillId="2" borderId="14" xfId="0" applyFont="1" applyFill="1" applyBorder="1" applyAlignment="1">
      <alignment horizontal="left" vertical="top" wrapText="1"/>
    </xf>
    <xf numFmtId="0" fontId="14" fillId="2" borderId="15" xfId="0" applyFont="1" applyFill="1" applyBorder="1" applyAlignment="1">
      <alignment horizontal="left" vertical="top" wrapText="1"/>
    </xf>
    <xf numFmtId="0" fontId="15" fillId="2" borderId="0" xfId="0" applyFont="1" applyFill="1" applyBorder="1"/>
    <xf numFmtId="0" fontId="15" fillId="2" borderId="0" xfId="0" applyFont="1" applyFill="1"/>
    <xf numFmtId="0" fontId="16" fillId="2" borderId="0" xfId="0" applyFont="1" applyFill="1" applyBorder="1"/>
    <xf numFmtId="0" fontId="16" fillId="2" borderId="0" xfId="0" applyFont="1" applyFill="1"/>
    <xf numFmtId="0" fontId="3" fillId="2" borderId="3" xfId="0" applyFont="1" applyFill="1" applyBorder="1" applyAlignment="1">
      <alignment horizontal="left" vertical="top"/>
    </xf>
    <xf numFmtId="0" fontId="3" fillId="2" borderId="20" xfId="0" applyFont="1" applyFill="1" applyBorder="1" applyAlignment="1">
      <alignment horizontal="left" vertical="top"/>
    </xf>
    <xf numFmtId="0" fontId="4" fillId="2" borderId="19" xfId="0" applyFont="1" applyFill="1" applyBorder="1" applyAlignment="1">
      <alignment horizontal="left" vertical="top"/>
    </xf>
    <xf numFmtId="0" fontId="4" fillId="2" borderId="3" xfId="0" applyFont="1" applyFill="1" applyBorder="1" applyAlignment="1">
      <alignment horizontal="left" vertical="top"/>
    </xf>
    <xf numFmtId="0" fontId="4" fillId="2" borderId="20" xfId="0" applyFont="1" applyFill="1" applyBorder="1" applyAlignment="1">
      <alignment horizontal="left" vertical="top"/>
    </xf>
    <xf numFmtId="0" fontId="12" fillId="2" borderId="0" xfId="0" applyFont="1" applyFill="1" applyAlignment="1">
      <alignment horizontal="center"/>
    </xf>
    <xf numFmtId="0" fontId="13" fillId="2" borderId="15" xfId="0" applyFont="1" applyFill="1" applyBorder="1" applyAlignment="1" applyProtection="1">
      <alignment vertical="top" wrapText="1"/>
      <protection locked="0"/>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60"/>
  <sheetViews>
    <sheetView tabSelected="1" showWhiteSpace="0" view="pageBreakPreview" topLeftCell="G43" zoomScale="78" zoomScaleNormal="75" zoomScaleSheetLayoutView="78" zoomScalePageLayoutView="60" workbookViewId="0">
      <selection activeCell="L20" sqref="L20"/>
    </sheetView>
  </sheetViews>
  <sheetFormatPr defaultRowHeight="15.75" x14ac:dyDescent="0.25"/>
  <cols>
    <col min="1" max="1" width="7.28515625" style="254" customWidth="1"/>
    <col min="2" max="2" width="35" style="56" customWidth="1"/>
    <col min="3" max="3" width="19.42578125" style="56" customWidth="1"/>
    <col min="4" max="4" width="26.5703125" style="56" customWidth="1"/>
    <col min="5" max="5" width="18.28515625" style="56" customWidth="1"/>
    <col min="6" max="6" width="39.5703125" style="56" customWidth="1"/>
    <col min="7" max="7" width="44.5703125" style="56" customWidth="1"/>
    <col min="8" max="8" width="32.42578125" style="56" customWidth="1"/>
    <col min="9" max="9" width="36.140625" style="56" customWidth="1"/>
    <col min="10" max="10" width="33.7109375" style="56" customWidth="1"/>
    <col min="11" max="11" width="16.28515625" style="56" customWidth="1"/>
    <col min="12" max="12" width="58.42578125" style="56" customWidth="1"/>
    <col min="13" max="16384" width="9.140625" style="56"/>
  </cols>
  <sheetData>
    <row r="1" spans="1:14" ht="22.5" x14ac:dyDescent="0.3">
      <c r="A1" s="191" t="s">
        <v>414</v>
      </c>
      <c r="B1" s="192"/>
      <c r="C1" s="192"/>
      <c r="D1" s="192"/>
      <c r="E1" s="192"/>
      <c r="F1" s="192"/>
      <c r="G1" s="192"/>
      <c r="H1" s="192"/>
      <c r="I1" s="192"/>
      <c r="J1" s="192"/>
      <c r="K1" s="192"/>
      <c r="L1" s="193"/>
    </row>
    <row r="2" spans="1:14" s="202" customFormat="1" ht="18.75" x14ac:dyDescent="0.3">
      <c r="A2" s="194" t="s">
        <v>460</v>
      </c>
      <c r="B2" s="195"/>
      <c r="C2" s="195"/>
      <c r="D2" s="195"/>
      <c r="E2" s="196"/>
      <c r="F2" s="197" t="s">
        <v>411</v>
      </c>
      <c r="G2" s="198"/>
      <c r="H2" s="197" t="s">
        <v>412</v>
      </c>
      <c r="I2" s="199"/>
      <c r="J2" s="198"/>
      <c r="K2" s="200"/>
      <c r="L2" s="201"/>
    </row>
    <row r="3" spans="1:14" ht="21" customHeight="1" x14ac:dyDescent="0.3">
      <c r="A3" s="203" t="s">
        <v>62</v>
      </c>
      <c r="B3" s="204"/>
      <c r="C3" s="204"/>
      <c r="D3" s="204"/>
      <c r="E3" s="204"/>
      <c r="F3" s="204"/>
      <c r="G3" s="204"/>
      <c r="H3" s="204"/>
      <c r="I3" s="204"/>
      <c r="J3" s="204"/>
      <c r="K3" s="204"/>
      <c r="L3" s="205"/>
      <c r="M3" s="206"/>
      <c r="N3" s="206"/>
    </row>
    <row r="4" spans="1:14" ht="37.5" customHeight="1" x14ac:dyDescent="0.25">
      <c r="A4" s="207" t="s">
        <v>6</v>
      </c>
      <c r="B4" s="208" t="s">
        <v>0</v>
      </c>
      <c r="C4" s="209" t="s">
        <v>58</v>
      </c>
      <c r="D4" s="210" t="s">
        <v>14</v>
      </c>
      <c r="E4" s="209" t="s">
        <v>1</v>
      </c>
      <c r="F4" s="209" t="s">
        <v>2</v>
      </c>
      <c r="G4" s="209" t="s">
        <v>7</v>
      </c>
      <c r="H4" s="209" t="s">
        <v>17</v>
      </c>
      <c r="I4" s="209"/>
      <c r="J4" s="209"/>
      <c r="K4" s="211" t="s">
        <v>8</v>
      </c>
      <c r="L4" s="212" t="s">
        <v>100</v>
      </c>
      <c r="M4" s="206"/>
      <c r="N4" s="206"/>
    </row>
    <row r="5" spans="1:14" ht="141.75" hidden="1" customHeight="1" x14ac:dyDescent="0.25">
      <c r="A5" s="207" t="s">
        <v>9</v>
      </c>
      <c r="B5" s="208"/>
      <c r="C5" s="209"/>
      <c r="D5" s="210"/>
      <c r="E5" s="209"/>
      <c r="F5" s="209"/>
      <c r="G5" s="209"/>
      <c r="H5" s="213" t="s">
        <v>10</v>
      </c>
      <c r="I5" s="213" t="s">
        <v>11</v>
      </c>
      <c r="J5" s="213" t="s">
        <v>12</v>
      </c>
      <c r="K5" s="214"/>
      <c r="L5" s="215"/>
      <c r="M5" s="216"/>
      <c r="N5" s="216"/>
    </row>
    <row r="6" spans="1:14" ht="17.25" customHeight="1" x14ac:dyDescent="0.3">
      <c r="A6" s="217"/>
      <c r="B6" s="218"/>
      <c r="C6" s="219"/>
      <c r="D6" s="220"/>
      <c r="E6" s="219"/>
      <c r="F6" s="219"/>
      <c r="G6" s="219"/>
      <c r="H6" s="221">
        <v>1</v>
      </c>
      <c r="I6" s="221">
        <v>2</v>
      </c>
      <c r="J6" s="221">
        <v>3</v>
      </c>
      <c r="K6" s="222"/>
      <c r="L6" s="223"/>
      <c r="M6" s="216"/>
      <c r="N6" s="216"/>
    </row>
    <row r="7" spans="1:14" ht="17.25" customHeight="1" x14ac:dyDescent="0.25">
      <c r="A7" s="224" t="s">
        <v>65</v>
      </c>
      <c r="B7" s="225"/>
      <c r="C7" s="225"/>
      <c r="D7" s="225"/>
      <c r="E7" s="225"/>
      <c r="F7" s="225"/>
      <c r="G7" s="225"/>
      <c r="H7" s="225"/>
      <c r="I7" s="225"/>
      <c r="J7" s="225"/>
      <c r="K7" s="225"/>
      <c r="L7" s="226"/>
      <c r="M7" s="216"/>
      <c r="N7" s="216"/>
    </row>
    <row r="8" spans="1:14" ht="17.25" customHeight="1" x14ac:dyDescent="0.25">
      <c r="A8" s="227" t="s">
        <v>13</v>
      </c>
      <c r="B8" s="228"/>
      <c r="C8" s="228"/>
      <c r="D8" s="228"/>
      <c r="E8" s="228"/>
      <c r="F8" s="228"/>
      <c r="G8" s="228"/>
      <c r="H8" s="229"/>
      <c r="I8" s="229"/>
      <c r="J8" s="229"/>
      <c r="K8" s="229"/>
      <c r="L8" s="230"/>
      <c r="M8" s="216"/>
      <c r="N8" s="216"/>
    </row>
    <row r="9" spans="1:14" ht="189.75" customHeight="1" x14ac:dyDescent="0.25">
      <c r="A9" s="154">
        <v>1</v>
      </c>
      <c r="B9" s="29" t="s">
        <v>246</v>
      </c>
      <c r="C9" s="29" t="s">
        <v>297</v>
      </c>
      <c r="D9" s="29" t="s">
        <v>101</v>
      </c>
      <c r="E9" s="30"/>
      <c r="F9" s="28" t="s">
        <v>247</v>
      </c>
      <c r="G9" s="29" t="s">
        <v>83</v>
      </c>
      <c r="H9" s="29" t="s">
        <v>167</v>
      </c>
      <c r="I9" s="29" t="s">
        <v>185</v>
      </c>
      <c r="J9" s="29" t="s">
        <v>248</v>
      </c>
      <c r="K9" s="231">
        <v>3</v>
      </c>
      <c r="L9" s="255" t="s">
        <v>435</v>
      </c>
      <c r="M9" s="216"/>
      <c r="N9" s="216"/>
    </row>
    <row r="10" spans="1:14" ht="205.5" customHeight="1" x14ac:dyDescent="0.25">
      <c r="A10" s="154">
        <v>2</v>
      </c>
      <c r="B10" s="29" t="s">
        <v>249</v>
      </c>
      <c r="C10" s="29" t="s">
        <v>297</v>
      </c>
      <c r="D10" s="28" t="s">
        <v>250</v>
      </c>
      <c r="E10" s="30"/>
      <c r="F10" s="28" t="s">
        <v>251</v>
      </c>
      <c r="G10" s="29" t="s">
        <v>138</v>
      </c>
      <c r="H10" s="29" t="s">
        <v>252</v>
      </c>
      <c r="I10" s="29" t="s">
        <v>253</v>
      </c>
      <c r="J10" s="28" t="s">
        <v>254</v>
      </c>
      <c r="K10" s="231">
        <v>3</v>
      </c>
      <c r="L10" s="28" t="s">
        <v>406</v>
      </c>
      <c r="M10" s="216"/>
      <c r="N10" s="216"/>
    </row>
    <row r="11" spans="1:14" ht="136.5" customHeight="1" x14ac:dyDescent="0.25">
      <c r="A11" s="154">
        <v>3</v>
      </c>
      <c r="B11" s="29" t="s">
        <v>85</v>
      </c>
      <c r="C11" s="29" t="s">
        <v>297</v>
      </c>
      <c r="D11" s="31" t="s">
        <v>255</v>
      </c>
      <c r="E11" s="30"/>
      <c r="F11" s="29" t="s">
        <v>186</v>
      </c>
      <c r="G11" s="29" t="s">
        <v>106</v>
      </c>
      <c r="H11" s="29" t="s">
        <v>210</v>
      </c>
      <c r="I11" s="29" t="s">
        <v>211</v>
      </c>
      <c r="J11" s="29" t="s">
        <v>209</v>
      </c>
      <c r="K11" s="231">
        <v>3</v>
      </c>
      <c r="L11" s="126" t="s">
        <v>436</v>
      </c>
      <c r="M11" s="216"/>
      <c r="N11" s="216"/>
    </row>
    <row r="12" spans="1:14" ht="202.5" customHeight="1" x14ac:dyDescent="0.25">
      <c r="A12" s="154">
        <v>4</v>
      </c>
      <c r="B12" s="29" t="s">
        <v>384</v>
      </c>
      <c r="C12" s="29" t="s">
        <v>297</v>
      </c>
      <c r="D12" s="132" t="s">
        <v>385</v>
      </c>
      <c r="E12" s="30"/>
      <c r="F12" s="29" t="s">
        <v>386</v>
      </c>
      <c r="G12" s="29" t="s">
        <v>387</v>
      </c>
      <c r="H12" s="29" t="s">
        <v>388</v>
      </c>
      <c r="I12" s="29" t="s">
        <v>389</v>
      </c>
      <c r="J12" s="29" t="s">
        <v>390</v>
      </c>
      <c r="K12" s="125">
        <v>3</v>
      </c>
      <c r="L12" s="29" t="s">
        <v>437</v>
      </c>
      <c r="M12" s="216"/>
      <c r="N12" s="216"/>
    </row>
    <row r="13" spans="1:14" ht="198" customHeight="1" x14ac:dyDescent="0.25">
      <c r="A13" s="154">
        <v>5</v>
      </c>
      <c r="B13" s="29" t="s">
        <v>212</v>
      </c>
      <c r="C13" s="29" t="s">
        <v>297</v>
      </c>
      <c r="D13" s="31" t="s">
        <v>351</v>
      </c>
      <c r="E13" s="128"/>
      <c r="F13" s="29" t="s">
        <v>352</v>
      </c>
      <c r="G13" s="28" t="s">
        <v>187</v>
      </c>
      <c r="H13" s="28" t="s">
        <v>261</v>
      </c>
      <c r="I13" s="28" t="s">
        <v>262</v>
      </c>
      <c r="J13" s="28" t="s">
        <v>263</v>
      </c>
      <c r="K13" s="125">
        <v>3</v>
      </c>
      <c r="L13" s="126" t="s">
        <v>438</v>
      </c>
      <c r="M13" s="216"/>
      <c r="N13" s="216"/>
    </row>
    <row r="14" spans="1:14" ht="100.5" customHeight="1" x14ac:dyDescent="0.25">
      <c r="A14" s="154">
        <v>6</v>
      </c>
      <c r="B14" s="28" t="s">
        <v>168</v>
      </c>
      <c r="C14" s="28" t="s">
        <v>93</v>
      </c>
      <c r="D14" s="132" t="s">
        <v>256</v>
      </c>
      <c r="E14" s="232"/>
      <c r="F14" s="28" t="s">
        <v>257</v>
      </c>
      <c r="G14" s="28" t="s">
        <v>138</v>
      </c>
      <c r="H14" s="28" t="s">
        <v>258</v>
      </c>
      <c r="I14" s="28" t="s">
        <v>259</v>
      </c>
      <c r="J14" s="28" t="s">
        <v>260</v>
      </c>
      <c r="K14" s="125">
        <v>0</v>
      </c>
      <c r="L14" s="233" t="s">
        <v>407</v>
      </c>
      <c r="M14" s="216"/>
      <c r="N14" s="216"/>
    </row>
    <row r="15" spans="1:14" ht="151.5" customHeight="1" x14ac:dyDescent="0.25">
      <c r="A15" s="154">
        <v>7</v>
      </c>
      <c r="B15" s="29" t="s">
        <v>44</v>
      </c>
      <c r="C15" s="29" t="s">
        <v>297</v>
      </c>
      <c r="D15" s="32"/>
      <c r="E15" s="30"/>
      <c r="F15" s="29" t="s">
        <v>139</v>
      </c>
      <c r="G15" s="29" t="s">
        <v>107</v>
      </c>
      <c r="H15" s="29" t="s">
        <v>169</v>
      </c>
      <c r="I15" s="29" t="s">
        <v>170</v>
      </c>
      <c r="J15" s="29" t="s">
        <v>171</v>
      </c>
      <c r="K15" s="234">
        <v>3</v>
      </c>
      <c r="L15" s="126" t="s">
        <v>439</v>
      </c>
      <c r="M15" s="216"/>
      <c r="N15" s="216"/>
    </row>
    <row r="16" spans="1:14" s="241" customFormat="1" ht="78" customHeight="1" x14ac:dyDescent="0.25">
      <c r="A16" s="235">
        <v>8</v>
      </c>
      <c r="B16" s="236" t="s">
        <v>346</v>
      </c>
      <c r="C16" s="236" t="s">
        <v>297</v>
      </c>
      <c r="D16" s="236" t="s">
        <v>298</v>
      </c>
      <c r="E16" s="237"/>
      <c r="F16" s="236" t="s">
        <v>299</v>
      </c>
      <c r="G16" s="236" t="s">
        <v>300</v>
      </c>
      <c r="H16" s="236" t="s">
        <v>301</v>
      </c>
      <c r="I16" s="236" t="s">
        <v>302</v>
      </c>
      <c r="J16" s="236" t="s">
        <v>303</v>
      </c>
      <c r="K16" s="238">
        <v>3</v>
      </c>
      <c r="L16" s="239" t="s">
        <v>440</v>
      </c>
      <c r="M16" s="240"/>
      <c r="N16" s="240"/>
    </row>
    <row r="17" spans="1:14" ht="84" customHeight="1" x14ac:dyDescent="0.25">
      <c r="A17" s="154">
        <v>9</v>
      </c>
      <c r="B17" s="28" t="s">
        <v>347</v>
      </c>
      <c r="C17" s="28" t="s">
        <v>297</v>
      </c>
      <c r="D17" s="28" t="s">
        <v>355</v>
      </c>
      <c r="E17" s="145"/>
      <c r="F17" s="28" t="s">
        <v>354</v>
      </c>
      <c r="G17" s="28" t="s">
        <v>353</v>
      </c>
      <c r="H17" s="28" t="s">
        <v>304</v>
      </c>
      <c r="I17" s="28" t="s">
        <v>305</v>
      </c>
      <c r="J17" s="28" t="s">
        <v>306</v>
      </c>
      <c r="K17" s="234">
        <v>2</v>
      </c>
      <c r="L17" s="126" t="s">
        <v>441</v>
      </c>
      <c r="M17" s="216"/>
      <c r="N17" s="216"/>
    </row>
    <row r="18" spans="1:14" ht="126" customHeight="1" x14ac:dyDescent="0.25">
      <c r="A18" s="154">
        <v>10</v>
      </c>
      <c r="B18" s="28" t="s">
        <v>431</v>
      </c>
      <c r="C18" s="28" t="s">
        <v>297</v>
      </c>
      <c r="D18" s="28"/>
      <c r="E18" s="145"/>
      <c r="F18" s="28" t="s">
        <v>357</v>
      </c>
      <c r="G18" s="28" t="s">
        <v>356</v>
      </c>
      <c r="H18" s="28" t="s">
        <v>360</v>
      </c>
      <c r="I18" s="28" t="s">
        <v>358</v>
      </c>
      <c r="J18" s="28" t="s">
        <v>359</v>
      </c>
      <c r="K18" s="234">
        <v>1</v>
      </c>
      <c r="L18" s="28" t="s">
        <v>432</v>
      </c>
      <c r="M18" s="216"/>
      <c r="N18" s="216"/>
    </row>
    <row r="19" spans="1:14" ht="22.5" customHeight="1" x14ac:dyDescent="0.25">
      <c r="A19" s="242"/>
      <c r="B19" s="243"/>
      <c r="C19" s="243"/>
      <c r="D19" s="243"/>
      <c r="E19" s="243"/>
      <c r="F19" s="243"/>
      <c r="G19" s="243"/>
      <c r="H19" s="243"/>
      <c r="I19" s="243"/>
      <c r="J19" s="243"/>
      <c r="K19" s="243"/>
      <c r="L19" s="244"/>
      <c r="M19" s="216"/>
      <c r="N19" s="216"/>
    </row>
    <row r="20" spans="1:14" ht="151.5" customHeight="1" x14ac:dyDescent="0.25">
      <c r="A20" s="123">
        <v>11</v>
      </c>
      <c r="B20" s="29" t="s">
        <v>172</v>
      </c>
      <c r="C20" s="29" t="s">
        <v>297</v>
      </c>
      <c r="D20" s="28" t="s">
        <v>91</v>
      </c>
      <c r="E20" s="124" t="s">
        <v>34</v>
      </c>
      <c r="F20" s="29" t="s">
        <v>86</v>
      </c>
      <c r="G20" s="28" t="s">
        <v>88</v>
      </c>
      <c r="H20" s="29" t="s">
        <v>87</v>
      </c>
      <c r="I20" s="29" t="s">
        <v>89</v>
      </c>
      <c r="J20" s="29" t="s">
        <v>90</v>
      </c>
      <c r="K20" s="125">
        <v>3</v>
      </c>
      <c r="L20" s="126" t="s">
        <v>442</v>
      </c>
      <c r="M20" s="216"/>
      <c r="N20" s="216"/>
    </row>
    <row r="21" spans="1:14" s="246" customFormat="1" ht="96" customHeight="1" x14ac:dyDescent="0.25">
      <c r="A21" s="127">
        <v>12</v>
      </c>
      <c r="B21" s="29" t="s">
        <v>213</v>
      </c>
      <c r="C21" s="29" t="s">
        <v>297</v>
      </c>
      <c r="D21" s="29" t="s">
        <v>173</v>
      </c>
      <c r="E21" s="128"/>
      <c r="F21" s="29" t="s">
        <v>214</v>
      </c>
      <c r="G21" s="29" t="s">
        <v>270</v>
      </c>
      <c r="H21" s="29" t="s">
        <v>217</v>
      </c>
      <c r="I21" s="29" t="s">
        <v>216</v>
      </c>
      <c r="J21" s="29" t="s">
        <v>215</v>
      </c>
      <c r="K21" s="125">
        <v>3</v>
      </c>
      <c r="L21" s="129" t="s">
        <v>408</v>
      </c>
      <c r="M21" s="245"/>
      <c r="N21" s="245"/>
    </row>
    <row r="22" spans="1:14" s="246" customFormat="1" ht="95.25" customHeight="1" x14ac:dyDescent="0.25">
      <c r="A22" s="123">
        <v>13</v>
      </c>
      <c r="B22" s="29" t="s">
        <v>266</v>
      </c>
      <c r="C22" s="29" t="s">
        <v>326</v>
      </c>
      <c r="D22" s="31" t="s">
        <v>264</v>
      </c>
      <c r="E22" s="30"/>
      <c r="F22" s="29" t="s">
        <v>265</v>
      </c>
      <c r="G22" s="29" t="s">
        <v>221</v>
      </c>
      <c r="H22" s="29" t="s">
        <v>218</v>
      </c>
      <c r="I22" s="29" t="s">
        <v>219</v>
      </c>
      <c r="J22" s="29" t="s">
        <v>220</v>
      </c>
      <c r="K22" s="125">
        <v>3</v>
      </c>
      <c r="L22" s="129" t="s">
        <v>443</v>
      </c>
      <c r="M22" s="245"/>
      <c r="N22" s="245"/>
    </row>
    <row r="23" spans="1:14" ht="79.5" customHeight="1" x14ac:dyDescent="0.25">
      <c r="A23" s="127">
        <v>14</v>
      </c>
      <c r="B23" s="28" t="s">
        <v>222</v>
      </c>
      <c r="C23" s="29" t="s">
        <v>326</v>
      </c>
      <c r="D23" s="28" t="s">
        <v>92</v>
      </c>
      <c r="E23" s="124"/>
      <c r="F23" s="29" t="s">
        <v>223</v>
      </c>
      <c r="G23" s="28" t="s">
        <v>268</v>
      </c>
      <c r="H23" s="29" t="s">
        <v>226</v>
      </c>
      <c r="I23" s="29" t="s">
        <v>225</v>
      </c>
      <c r="J23" s="29" t="s">
        <v>224</v>
      </c>
      <c r="K23" s="125">
        <v>3</v>
      </c>
      <c r="L23" s="126" t="s">
        <v>444</v>
      </c>
      <c r="M23" s="216"/>
      <c r="N23" s="216"/>
    </row>
    <row r="24" spans="1:14" ht="74.25" customHeight="1" x14ac:dyDescent="0.25">
      <c r="A24" s="123">
        <v>15</v>
      </c>
      <c r="B24" s="28" t="s">
        <v>227</v>
      </c>
      <c r="C24" s="29" t="s">
        <v>297</v>
      </c>
      <c r="D24" s="31" t="s">
        <v>267</v>
      </c>
      <c r="E24" s="124"/>
      <c r="F24" s="29" t="s">
        <v>228</v>
      </c>
      <c r="G24" s="29" t="s">
        <v>269</v>
      </c>
      <c r="H24" s="29" t="s">
        <v>229</v>
      </c>
      <c r="I24" s="29" t="s">
        <v>230</v>
      </c>
      <c r="J24" s="29" t="s">
        <v>231</v>
      </c>
      <c r="K24" s="125">
        <v>3</v>
      </c>
      <c r="L24" s="130" t="s">
        <v>445</v>
      </c>
      <c r="M24" s="216"/>
      <c r="N24" s="216"/>
    </row>
    <row r="25" spans="1:14" s="248" customFormat="1" ht="84" customHeight="1" x14ac:dyDescent="0.25">
      <c r="A25" s="127">
        <v>16</v>
      </c>
      <c r="B25" s="28" t="s">
        <v>233</v>
      </c>
      <c r="C25" s="28" t="s">
        <v>297</v>
      </c>
      <c r="D25" s="28" t="s">
        <v>232</v>
      </c>
      <c r="E25" s="131"/>
      <c r="F25" s="28" t="s">
        <v>234</v>
      </c>
      <c r="G25" s="28" t="s">
        <v>174</v>
      </c>
      <c r="H25" s="28" t="s">
        <v>272</v>
      </c>
      <c r="I25" s="28" t="s">
        <v>271</v>
      </c>
      <c r="J25" s="28" t="s">
        <v>273</v>
      </c>
      <c r="K25" s="125">
        <v>3</v>
      </c>
      <c r="L25" s="126" t="s">
        <v>410</v>
      </c>
      <c r="M25" s="247"/>
      <c r="N25" s="247"/>
    </row>
    <row r="26" spans="1:14" s="248" customFormat="1" ht="84" customHeight="1" x14ac:dyDescent="0.25">
      <c r="A26" s="123">
        <v>17</v>
      </c>
      <c r="B26" s="28" t="s">
        <v>275</v>
      </c>
      <c r="C26" s="28" t="s">
        <v>297</v>
      </c>
      <c r="D26" s="132" t="s">
        <v>235</v>
      </c>
      <c r="E26" s="131"/>
      <c r="F26" s="28" t="s">
        <v>274</v>
      </c>
      <c r="G26" s="28" t="s">
        <v>237</v>
      </c>
      <c r="H26" s="28" t="s">
        <v>236</v>
      </c>
      <c r="I26" s="28" t="s">
        <v>238</v>
      </c>
      <c r="J26" s="28" t="s">
        <v>239</v>
      </c>
      <c r="K26" s="125">
        <v>3</v>
      </c>
      <c r="L26" s="126" t="s">
        <v>446</v>
      </c>
      <c r="M26" s="247"/>
      <c r="N26" s="247"/>
    </row>
    <row r="27" spans="1:14" ht="79.5" customHeight="1" x14ac:dyDescent="0.25">
      <c r="A27" s="127">
        <v>18</v>
      </c>
      <c r="B27" s="28" t="s">
        <v>141</v>
      </c>
      <c r="C27" s="28" t="s">
        <v>93</v>
      </c>
      <c r="D27" s="28" t="s">
        <v>205</v>
      </c>
      <c r="E27" s="124"/>
      <c r="F27" s="28" t="s">
        <v>142</v>
      </c>
      <c r="G27" s="28" t="s">
        <v>143</v>
      </c>
      <c r="H27" s="28" t="s">
        <v>276</v>
      </c>
      <c r="I27" s="28" t="s">
        <v>277</v>
      </c>
      <c r="J27" s="28" t="s">
        <v>278</v>
      </c>
      <c r="K27" s="125"/>
      <c r="L27" s="133"/>
    </row>
    <row r="28" spans="1:14" ht="72.75" customHeight="1" x14ac:dyDescent="0.25">
      <c r="A28" s="127" t="s">
        <v>34</v>
      </c>
      <c r="B28" s="28" t="s">
        <v>309</v>
      </c>
      <c r="C28" s="28" t="s">
        <v>93</v>
      </c>
      <c r="D28" s="28" t="s">
        <v>363</v>
      </c>
      <c r="E28" s="124"/>
      <c r="F28" s="28" t="s">
        <v>310</v>
      </c>
      <c r="G28" s="28" t="s">
        <v>361</v>
      </c>
      <c r="H28" s="134" t="s">
        <v>367</v>
      </c>
      <c r="I28" s="135"/>
      <c r="J28" s="136"/>
      <c r="K28" s="137"/>
      <c r="L28" s="138"/>
    </row>
    <row r="29" spans="1:14" ht="73.5" customHeight="1" x14ac:dyDescent="0.25">
      <c r="A29" s="123">
        <v>19</v>
      </c>
      <c r="B29" s="28" t="s">
        <v>362</v>
      </c>
      <c r="C29" s="28" t="s">
        <v>93</v>
      </c>
      <c r="D29" s="28" t="s">
        <v>364</v>
      </c>
      <c r="E29" s="124"/>
      <c r="F29" s="28" t="s">
        <v>365</v>
      </c>
      <c r="G29" s="28" t="s">
        <v>361</v>
      </c>
      <c r="H29" s="139" t="s">
        <v>370</v>
      </c>
      <c r="I29" s="139" t="s">
        <v>369</v>
      </c>
      <c r="J29" s="139" t="s">
        <v>368</v>
      </c>
      <c r="K29" s="137"/>
      <c r="L29" s="138"/>
    </row>
    <row r="30" spans="1:14" ht="62.25" customHeight="1" x14ac:dyDescent="0.25">
      <c r="A30" s="127">
        <v>20</v>
      </c>
      <c r="B30" s="28" t="s">
        <v>366</v>
      </c>
      <c r="C30" s="28" t="s">
        <v>93</v>
      </c>
      <c r="D30" s="28" t="s">
        <v>330</v>
      </c>
      <c r="E30" s="124"/>
      <c r="F30" s="28" t="s">
        <v>311</v>
      </c>
      <c r="G30" s="28" t="s">
        <v>361</v>
      </c>
      <c r="H30" s="139" t="s">
        <v>370</v>
      </c>
      <c r="I30" s="139" t="s">
        <v>369</v>
      </c>
      <c r="J30" s="139" t="s">
        <v>368</v>
      </c>
      <c r="K30" s="137"/>
      <c r="L30" s="138"/>
    </row>
    <row r="31" spans="1:14" ht="79.5" customHeight="1" x14ac:dyDescent="0.25">
      <c r="A31" s="123">
        <v>21</v>
      </c>
      <c r="B31" s="28" t="s">
        <v>371</v>
      </c>
      <c r="C31" s="28" t="s">
        <v>93</v>
      </c>
      <c r="D31" s="28" t="s">
        <v>312</v>
      </c>
      <c r="E31" s="124"/>
      <c r="F31" s="28" t="s">
        <v>313</v>
      </c>
      <c r="G31" s="28" t="s">
        <v>314</v>
      </c>
      <c r="H31" s="139" t="s">
        <v>315</v>
      </c>
      <c r="I31" s="139" t="s">
        <v>316</v>
      </c>
      <c r="J31" s="139" t="s">
        <v>317</v>
      </c>
      <c r="K31" s="137"/>
      <c r="L31" s="138"/>
    </row>
    <row r="32" spans="1:14" ht="18.75" x14ac:dyDescent="0.25">
      <c r="A32" s="140" t="s">
        <v>4</v>
      </c>
      <c r="B32" s="141"/>
      <c r="C32" s="141"/>
      <c r="D32" s="141"/>
      <c r="E32" s="141"/>
      <c r="F32" s="141"/>
      <c r="G32" s="141"/>
      <c r="H32" s="141"/>
      <c r="I32" s="141"/>
      <c r="J32" s="141"/>
      <c r="K32" s="141"/>
      <c r="L32" s="142"/>
    </row>
    <row r="33" spans="1:255" s="246" customFormat="1" ht="87" customHeight="1" x14ac:dyDescent="0.25">
      <c r="A33" s="143">
        <v>22</v>
      </c>
      <c r="B33" s="29" t="s">
        <v>372</v>
      </c>
      <c r="C33" s="29" t="s">
        <v>93</v>
      </c>
      <c r="D33" s="29" t="s">
        <v>97</v>
      </c>
      <c r="E33" s="30"/>
      <c r="F33" s="29" t="s">
        <v>178</v>
      </c>
      <c r="G33" s="29" t="s">
        <v>102</v>
      </c>
      <c r="H33" s="29" t="s">
        <v>279</v>
      </c>
      <c r="I33" s="29" t="s">
        <v>280</v>
      </c>
      <c r="J33" s="29" t="s">
        <v>281</v>
      </c>
      <c r="K33" s="125"/>
      <c r="L33" s="144"/>
      <c r="M33" s="249"/>
      <c r="N33" s="249"/>
      <c r="O33" s="249"/>
      <c r="P33" s="249"/>
      <c r="Q33" s="249"/>
      <c r="R33" s="249"/>
      <c r="S33" s="249"/>
      <c r="T33" s="249"/>
      <c r="U33" s="249"/>
      <c r="V33" s="249"/>
      <c r="W33" s="250"/>
      <c r="X33" s="251"/>
      <c r="Y33" s="252"/>
      <c r="Z33" s="252"/>
      <c r="AA33" s="252"/>
      <c r="AB33" s="252"/>
      <c r="AC33" s="252"/>
      <c r="AD33" s="252"/>
      <c r="AE33" s="252"/>
      <c r="AF33" s="252"/>
      <c r="AG33" s="252"/>
      <c r="AH33" s="252"/>
      <c r="AI33" s="253"/>
      <c r="AJ33" s="251"/>
      <c r="AK33" s="252"/>
      <c r="AL33" s="252"/>
      <c r="AM33" s="252"/>
      <c r="AN33" s="252"/>
      <c r="AO33" s="252"/>
      <c r="AP33" s="252"/>
      <c r="AQ33" s="252"/>
      <c r="AR33" s="252"/>
      <c r="AS33" s="252"/>
      <c r="AT33" s="252"/>
      <c r="AU33" s="253"/>
      <c r="AV33" s="251"/>
      <c r="AW33" s="252"/>
      <c r="AX33" s="252"/>
      <c r="AY33" s="252"/>
      <c r="AZ33" s="252"/>
      <c r="BA33" s="252"/>
      <c r="BB33" s="252"/>
      <c r="BC33" s="252"/>
      <c r="BD33" s="252"/>
      <c r="BE33" s="252"/>
      <c r="BF33" s="252"/>
      <c r="BG33" s="253"/>
      <c r="BH33" s="251"/>
      <c r="BI33" s="252"/>
      <c r="BJ33" s="252"/>
      <c r="BK33" s="252"/>
      <c r="BL33" s="252"/>
      <c r="BM33" s="252"/>
      <c r="BN33" s="252"/>
      <c r="BO33" s="252"/>
      <c r="BP33" s="252"/>
      <c r="BQ33" s="252"/>
      <c r="BR33" s="252"/>
      <c r="BS33" s="253"/>
      <c r="BT33" s="251"/>
      <c r="BU33" s="252"/>
      <c r="BV33" s="252"/>
      <c r="BW33" s="252"/>
      <c r="BX33" s="252"/>
      <c r="BY33" s="252"/>
      <c r="BZ33" s="252"/>
      <c r="CA33" s="252"/>
      <c r="CB33" s="252"/>
      <c r="CC33" s="252"/>
      <c r="CD33" s="252"/>
      <c r="CE33" s="253"/>
      <c r="CF33" s="251"/>
      <c r="CG33" s="252"/>
      <c r="CH33" s="252"/>
      <c r="CI33" s="252"/>
      <c r="CJ33" s="252"/>
      <c r="CK33" s="252"/>
      <c r="CL33" s="252"/>
      <c r="CM33" s="252"/>
      <c r="CN33" s="252"/>
      <c r="CO33" s="252"/>
      <c r="CP33" s="252"/>
      <c r="CQ33" s="253"/>
      <c r="CR33" s="251"/>
      <c r="CS33" s="252"/>
      <c r="CT33" s="252"/>
      <c r="CU33" s="252"/>
      <c r="CV33" s="252"/>
      <c r="CW33" s="252"/>
      <c r="CX33" s="252"/>
      <c r="CY33" s="252"/>
      <c r="CZ33" s="252"/>
      <c r="DA33" s="252"/>
      <c r="DB33" s="252"/>
      <c r="DC33" s="253"/>
      <c r="DD33" s="251"/>
      <c r="DE33" s="252"/>
      <c r="DF33" s="252"/>
      <c r="DG33" s="252"/>
      <c r="DH33" s="252"/>
      <c r="DI33" s="252"/>
      <c r="DJ33" s="252"/>
      <c r="DK33" s="252"/>
      <c r="DL33" s="252"/>
      <c r="DM33" s="252"/>
      <c r="DN33" s="252"/>
      <c r="DO33" s="253"/>
      <c r="DP33" s="251"/>
      <c r="DQ33" s="252"/>
      <c r="DR33" s="252"/>
      <c r="DS33" s="252"/>
      <c r="DT33" s="252"/>
      <c r="DU33" s="252"/>
      <c r="DV33" s="252"/>
      <c r="DW33" s="252"/>
      <c r="DX33" s="252"/>
      <c r="DY33" s="252"/>
      <c r="DZ33" s="252"/>
      <c r="EA33" s="253"/>
      <c r="EB33" s="251"/>
      <c r="EC33" s="252"/>
      <c r="ED33" s="252"/>
      <c r="EE33" s="252"/>
      <c r="EF33" s="252"/>
      <c r="EG33" s="252"/>
      <c r="EH33" s="252"/>
      <c r="EI33" s="252"/>
      <c r="EJ33" s="252"/>
      <c r="EK33" s="252"/>
      <c r="EL33" s="252"/>
      <c r="EM33" s="253"/>
      <c r="EN33" s="251"/>
      <c r="EO33" s="252"/>
      <c r="EP33" s="252"/>
      <c r="EQ33" s="252"/>
      <c r="ER33" s="252"/>
      <c r="ES33" s="252"/>
      <c r="ET33" s="252"/>
      <c r="EU33" s="252"/>
      <c r="EV33" s="252"/>
      <c r="EW33" s="252"/>
      <c r="EX33" s="252"/>
      <c r="EY33" s="253"/>
      <c r="EZ33" s="251"/>
      <c r="FA33" s="252"/>
      <c r="FB33" s="252"/>
      <c r="FC33" s="252"/>
      <c r="FD33" s="252"/>
      <c r="FE33" s="252"/>
      <c r="FF33" s="252"/>
      <c r="FG33" s="252"/>
      <c r="FH33" s="252"/>
      <c r="FI33" s="252"/>
      <c r="FJ33" s="252"/>
      <c r="FK33" s="253"/>
      <c r="FL33" s="251"/>
      <c r="FM33" s="252"/>
      <c r="FN33" s="252"/>
      <c r="FO33" s="252"/>
      <c r="FP33" s="252"/>
      <c r="FQ33" s="252"/>
      <c r="FR33" s="252"/>
      <c r="FS33" s="252"/>
      <c r="FT33" s="252"/>
      <c r="FU33" s="252"/>
      <c r="FV33" s="252"/>
      <c r="FW33" s="253"/>
      <c r="FX33" s="251"/>
      <c r="FY33" s="252"/>
      <c r="FZ33" s="252"/>
      <c r="GA33" s="252"/>
      <c r="GB33" s="252"/>
      <c r="GC33" s="252"/>
      <c r="GD33" s="252"/>
      <c r="GE33" s="252"/>
      <c r="GF33" s="252"/>
      <c r="GG33" s="252"/>
      <c r="GH33" s="252"/>
      <c r="GI33" s="253"/>
      <c r="GJ33" s="251"/>
      <c r="GK33" s="252"/>
      <c r="GL33" s="252"/>
      <c r="GM33" s="252"/>
      <c r="GN33" s="252"/>
      <c r="GO33" s="252"/>
      <c r="GP33" s="252"/>
      <c r="GQ33" s="252"/>
      <c r="GR33" s="252"/>
      <c r="GS33" s="252"/>
      <c r="GT33" s="252"/>
      <c r="GU33" s="253"/>
      <c r="GV33" s="251"/>
      <c r="GW33" s="252"/>
      <c r="GX33" s="252"/>
      <c r="GY33" s="252"/>
      <c r="GZ33" s="252"/>
      <c r="HA33" s="252"/>
      <c r="HB33" s="252"/>
      <c r="HC33" s="252"/>
      <c r="HD33" s="252"/>
      <c r="HE33" s="252"/>
      <c r="HF33" s="252"/>
      <c r="HG33" s="253"/>
      <c r="HH33" s="251"/>
      <c r="HI33" s="252"/>
      <c r="HJ33" s="252"/>
      <c r="HK33" s="252"/>
      <c r="HL33" s="252"/>
      <c r="HM33" s="252"/>
      <c r="HN33" s="252"/>
      <c r="HO33" s="252"/>
      <c r="HP33" s="252"/>
      <c r="HQ33" s="252"/>
      <c r="HR33" s="252"/>
      <c r="HS33" s="253"/>
      <c r="HT33" s="251"/>
      <c r="HU33" s="252"/>
      <c r="HV33" s="252"/>
      <c r="HW33" s="252"/>
      <c r="HX33" s="252"/>
      <c r="HY33" s="252"/>
      <c r="HZ33" s="252"/>
      <c r="IA33" s="252"/>
      <c r="IB33" s="252"/>
      <c r="IC33" s="252"/>
      <c r="ID33" s="252"/>
      <c r="IE33" s="253"/>
      <c r="IF33" s="251"/>
      <c r="IG33" s="252"/>
      <c r="IH33" s="252"/>
      <c r="II33" s="252"/>
      <c r="IJ33" s="252"/>
      <c r="IK33" s="252"/>
      <c r="IL33" s="252"/>
      <c r="IM33" s="252"/>
      <c r="IN33" s="252"/>
      <c r="IO33" s="252"/>
      <c r="IP33" s="252"/>
      <c r="IQ33" s="253"/>
      <c r="IR33" s="251"/>
      <c r="IS33" s="252"/>
      <c r="IT33" s="252"/>
      <c r="IU33" s="252"/>
    </row>
    <row r="34" spans="1:255" s="246" customFormat="1" ht="87" customHeight="1" x14ac:dyDescent="0.25">
      <c r="A34" s="143">
        <v>23</v>
      </c>
      <c r="B34" s="28" t="s">
        <v>144</v>
      </c>
      <c r="C34" s="28" t="s">
        <v>93</v>
      </c>
      <c r="D34" s="28" t="s">
        <v>145</v>
      </c>
      <c r="E34" s="145"/>
      <c r="F34" s="28" t="s">
        <v>146</v>
      </c>
      <c r="G34" s="28" t="s">
        <v>147</v>
      </c>
      <c r="H34" s="28" t="s">
        <v>282</v>
      </c>
      <c r="I34" s="28" t="s">
        <v>283</v>
      </c>
      <c r="J34" s="28" t="s">
        <v>284</v>
      </c>
      <c r="K34" s="125"/>
      <c r="L34" s="146"/>
    </row>
    <row r="35" spans="1:255" s="246" customFormat="1" ht="101.25" customHeight="1" x14ac:dyDescent="0.25">
      <c r="A35" s="143">
        <v>24</v>
      </c>
      <c r="B35" s="28" t="s">
        <v>373</v>
      </c>
      <c r="C35" s="28" t="s">
        <v>297</v>
      </c>
      <c r="D35" s="28" t="s">
        <v>374</v>
      </c>
      <c r="E35" s="145"/>
      <c r="F35" s="28" t="s">
        <v>375</v>
      </c>
      <c r="G35" s="28" t="s">
        <v>376</v>
      </c>
      <c r="H35" s="28" t="s">
        <v>379</v>
      </c>
      <c r="I35" s="28" t="s">
        <v>377</v>
      </c>
      <c r="J35" s="28" t="s">
        <v>378</v>
      </c>
      <c r="K35" s="125">
        <v>3</v>
      </c>
      <c r="L35" s="28" t="s">
        <v>426</v>
      </c>
    </row>
    <row r="36" spans="1:255" s="246" customFormat="1" ht="132" hidden="1" customHeight="1" x14ac:dyDescent="0.25">
      <c r="A36" s="143">
        <v>18</v>
      </c>
      <c r="B36" s="29" t="s">
        <v>175</v>
      </c>
      <c r="C36" s="29" t="s">
        <v>84</v>
      </c>
      <c r="D36" s="29" t="s">
        <v>176</v>
      </c>
      <c r="E36" s="32"/>
      <c r="F36" s="29" t="s">
        <v>105</v>
      </c>
      <c r="G36" s="29" t="s">
        <v>177</v>
      </c>
      <c r="H36" s="29" t="s">
        <v>94</v>
      </c>
      <c r="I36" s="29" t="s">
        <v>96</v>
      </c>
      <c r="J36" s="29" t="s">
        <v>95</v>
      </c>
      <c r="K36" s="147"/>
      <c r="L36" s="148"/>
    </row>
    <row r="37" spans="1:255" ht="18.75" x14ac:dyDescent="0.25">
      <c r="A37" s="149" t="s">
        <v>66</v>
      </c>
      <c r="B37" s="150"/>
      <c r="C37" s="150"/>
      <c r="D37" s="150"/>
      <c r="E37" s="150"/>
      <c r="F37" s="150"/>
      <c r="G37" s="150"/>
      <c r="H37" s="151"/>
      <c r="I37" s="151"/>
      <c r="J37" s="151"/>
      <c r="K37" s="147"/>
      <c r="L37" s="152"/>
    </row>
    <row r="38" spans="1:255" ht="79.5" customHeight="1" x14ac:dyDescent="0.25">
      <c r="A38" s="123">
        <v>25</v>
      </c>
      <c r="B38" s="28" t="s">
        <v>48</v>
      </c>
      <c r="C38" s="29" t="s">
        <v>297</v>
      </c>
      <c r="D38" s="28" t="s">
        <v>140</v>
      </c>
      <c r="E38" s="145"/>
      <c r="F38" s="28" t="s">
        <v>50</v>
      </c>
      <c r="G38" s="28" t="s">
        <v>35</v>
      </c>
      <c r="H38" s="28" t="s">
        <v>240</v>
      </c>
      <c r="I38" s="28" t="s">
        <v>241</v>
      </c>
      <c r="J38" s="28" t="s">
        <v>242</v>
      </c>
      <c r="K38" s="125">
        <v>3</v>
      </c>
      <c r="L38" s="126" t="s">
        <v>427</v>
      </c>
    </row>
    <row r="39" spans="1:255" ht="18.75" x14ac:dyDescent="0.25">
      <c r="A39" s="140" t="s">
        <v>5</v>
      </c>
      <c r="B39" s="141"/>
      <c r="C39" s="141"/>
      <c r="D39" s="141"/>
      <c r="E39" s="153"/>
      <c r="F39" s="153"/>
      <c r="G39" s="153"/>
      <c r="H39" s="153"/>
      <c r="I39" s="153"/>
      <c r="J39" s="153"/>
      <c r="K39" s="147"/>
      <c r="L39" s="152"/>
    </row>
    <row r="40" spans="1:255" ht="119.25" customHeight="1" x14ac:dyDescent="0.25">
      <c r="A40" s="154">
        <v>26</v>
      </c>
      <c r="B40" s="28" t="s">
        <v>103</v>
      </c>
      <c r="C40" s="29" t="s">
        <v>297</v>
      </c>
      <c r="D40" s="28"/>
      <c r="E40" s="124"/>
      <c r="F40" s="28" t="s">
        <v>49</v>
      </c>
      <c r="G40" s="28" t="s">
        <v>15</v>
      </c>
      <c r="H40" s="28" t="s">
        <v>380</v>
      </c>
      <c r="I40" s="28" t="s">
        <v>33</v>
      </c>
      <c r="J40" s="28" t="s">
        <v>19</v>
      </c>
      <c r="K40" s="125">
        <v>3</v>
      </c>
      <c r="L40" s="28" t="s">
        <v>428</v>
      </c>
    </row>
    <row r="41" spans="1:255" s="248" customFormat="1" ht="173.25" customHeight="1" x14ac:dyDescent="0.25">
      <c r="A41" s="155">
        <v>27</v>
      </c>
      <c r="B41" s="156" t="s">
        <v>21</v>
      </c>
      <c r="C41" s="157" t="s">
        <v>297</v>
      </c>
      <c r="D41" s="156" t="s">
        <v>98</v>
      </c>
      <c r="E41" s="158" t="s">
        <v>34</v>
      </c>
      <c r="F41" s="156" t="s">
        <v>381</v>
      </c>
      <c r="G41" s="156" t="s">
        <v>179</v>
      </c>
      <c r="H41" s="156" t="s">
        <v>243</v>
      </c>
      <c r="I41" s="156" t="s">
        <v>244</v>
      </c>
      <c r="J41" s="156" t="s">
        <v>245</v>
      </c>
      <c r="K41" s="159">
        <v>3</v>
      </c>
      <c r="L41" s="160" t="s">
        <v>424</v>
      </c>
    </row>
    <row r="42" spans="1:255" s="246" customFormat="1" ht="18.75" x14ac:dyDescent="0.25">
      <c r="A42" s="161" t="s">
        <v>20</v>
      </c>
      <c r="B42" s="162"/>
      <c r="C42" s="162"/>
      <c r="D42" s="162"/>
      <c r="E42" s="162"/>
      <c r="F42" s="162"/>
      <c r="G42" s="162"/>
      <c r="H42" s="162"/>
      <c r="I42" s="162"/>
      <c r="J42" s="162"/>
      <c r="K42" s="163"/>
      <c r="L42" s="164"/>
    </row>
    <row r="43" spans="1:255" s="246" customFormat="1" ht="141.75" customHeight="1" x14ac:dyDescent="0.25">
      <c r="A43" s="165">
        <v>28</v>
      </c>
      <c r="B43" s="6" t="s">
        <v>164</v>
      </c>
      <c r="C43" s="52" t="s">
        <v>297</v>
      </c>
      <c r="D43" s="52"/>
      <c r="E43" s="166"/>
      <c r="F43" s="52" t="s">
        <v>162</v>
      </c>
      <c r="G43" s="52" t="s">
        <v>180</v>
      </c>
      <c r="H43" s="52" t="s">
        <v>382</v>
      </c>
      <c r="I43" s="52" t="s">
        <v>163</v>
      </c>
      <c r="J43" s="52" t="s">
        <v>181</v>
      </c>
      <c r="K43" s="55">
        <v>1</v>
      </c>
      <c r="L43" s="167" t="s">
        <v>430</v>
      </c>
    </row>
    <row r="44" spans="1:255" ht="18.75" x14ac:dyDescent="0.25">
      <c r="A44" s="168" t="s">
        <v>350</v>
      </c>
      <c r="B44" s="169"/>
      <c r="C44" s="169"/>
      <c r="D44" s="169"/>
      <c r="E44" s="170"/>
      <c r="F44" s="170"/>
      <c r="G44" s="170"/>
      <c r="H44" s="170"/>
      <c r="I44" s="170"/>
      <c r="J44" s="170"/>
      <c r="K44" s="163"/>
      <c r="L44" s="171"/>
    </row>
    <row r="45" spans="1:255" ht="79.5" customHeight="1" x14ac:dyDescent="0.25">
      <c r="A45" s="51">
        <v>29</v>
      </c>
      <c r="B45" s="172" t="s">
        <v>18</v>
      </c>
      <c r="C45" s="52" t="s">
        <v>297</v>
      </c>
      <c r="D45" s="53"/>
      <c r="E45" s="54"/>
      <c r="F45" s="6" t="s">
        <v>182</v>
      </c>
      <c r="G45" s="6" t="s">
        <v>59</v>
      </c>
      <c r="H45" s="6" t="s">
        <v>285</v>
      </c>
      <c r="I45" s="6" t="s">
        <v>287</v>
      </c>
      <c r="J45" s="6" t="s">
        <v>292</v>
      </c>
      <c r="K45" s="55">
        <v>2</v>
      </c>
      <c r="L45" s="64" t="s">
        <v>449</v>
      </c>
    </row>
    <row r="46" spans="1:255" ht="183.75" customHeight="1" x14ac:dyDescent="0.25">
      <c r="A46" s="51">
        <v>30</v>
      </c>
      <c r="B46" s="172" t="s">
        <v>42</v>
      </c>
      <c r="C46" s="52" t="s">
        <v>297</v>
      </c>
      <c r="D46" s="53"/>
      <c r="E46" s="54"/>
      <c r="F46" s="6" t="s">
        <v>45</v>
      </c>
      <c r="G46" s="6" t="s">
        <v>165</v>
      </c>
      <c r="H46" s="6" t="s">
        <v>286</v>
      </c>
      <c r="I46" s="6" t="s">
        <v>288</v>
      </c>
      <c r="J46" s="6" t="s">
        <v>293</v>
      </c>
      <c r="K46" s="55">
        <v>3</v>
      </c>
      <c r="L46" s="64" t="s">
        <v>450</v>
      </c>
    </row>
    <row r="47" spans="1:255" ht="78" customHeight="1" x14ac:dyDescent="0.25">
      <c r="A47" s="51">
        <v>31</v>
      </c>
      <c r="B47" s="6" t="s">
        <v>104</v>
      </c>
      <c r="C47" s="52" t="s">
        <v>297</v>
      </c>
      <c r="D47" s="53"/>
      <c r="E47" s="54"/>
      <c r="F47" s="6" t="s">
        <v>46</v>
      </c>
      <c r="G47" s="6" t="s">
        <v>183</v>
      </c>
      <c r="H47" s="6" t="s">
        <v>285</v>
      </c>
      <c r="I47" s="6" t="s">
        <v>289</v>
      </c>
      <c r="J47" s="6" t="s">
        <v>294</v>
      </c>
      <c r="K47" s="55">
        <v>3</v>
      </c>
      <c r="L47" s="64" t="s">
        <v>448</v>
      </c>
    </row>
    <row r="48" spans="1:255" ht="116.25" customHeight="1" x14ac:dyDescent="0.25">
      <c r="A48" s="51">
        <v>32</v>
      </c>
      <c r="B48" s="6" t="s">
        <v>16</v>
      </c>
      <c r="C48" s="52" t="s">
        <v>297</v>
      </c>
      <c r="D48" s="53"/>
      <c r="E48" s="54"/>
      <c r="F48" s="6" t="s">
        <v>99</v>
      </c>
      <c r="G48" s="6" t="s">
        <v>184</v>
      </c>
      <c r="H48" s="6" t="s">
        <v>51</v>
      </c>
      <c r="I48" s="6" t="s">
        <v>52</v>
      </c>
      <c r="J48" s="6" t="s">
        <v>53</v>
      </c>
      <c r="K48" s="55">
        <v>3</v>
      </c>
      <c r="L48" s="64" t="s">
        <v>447</v>
      </c>
    </row>
    <row r="49" spans="1:12" ht="135.75" customHeight="1" x14ac:dyDescent="0.25">
      <c r="A49" s="51">
        <v>33</v>
      </c>
      <c r="B49" s="173" t="s">
        <v>47</v>
      </c>
      <c r="C49" s="52" t="s">
        <v>297</v>
      </c>
      <c r="D49" s="53"/>
      <c r="E49" s="54"/>
      <c r="F49" s="6" t="s">
        <v>43</v>
      </c>
      <c r="G49" s="6" t="s">
        <v>54</v>
      </c>
      <c r="H49" s="6" t="s">
        <v>290</v>
      </c>
      <c r="I49" s="6" t="s">
        <v>291</v>
      </c>
      <c r="J49" s="6" t="s">
        <v>295</v>
      </c>
      <c r="K49" s="55">
        <v>3</v>
      </c>
      <c r="L49" s="174" t="s">
        <v>451</v>
      </c>
    </row>
    <row r="50" spans="1:12" ht="101.25" customHeight="1" x14ac:dyDescent="0.25">
      <c r="A50" s="175">
        <v>34</v>
      </c>
      <c r="B50" s="6" t="s">
        <v>348</v>
      </c>
      <c r="C50" s="6" t="s">
        <v>297</v>
      </c>
      <c r="D50" s="176"/>
      <c r="E50" s="177"/>
      <c r="F50" s="178" t="s">
        <v>34</v>
      </c>
      <c r="G50" s="52" t="s">
        <v>383</v>
      </c>
      <c r="H50" s="179" t="s">
        <v>307</v>
      </c>
      <c r="I50" s="6" t="s">
        <v>308</v>
      </c>
      <c r="J50" s="6" t="s">
        <v>318</v>
      </c>
      <c r="K50" s="180">
        <v>1</v>
      </c>
      <c r="L50" s="174" t="s">
        <v>409</v>
      </c>
    </row>
    <row r="51" spans="1:12" ht="18.75" x14ac:dyDescent="0.3">
      <c r="A51" s="181"/>
      <c r="B51" s="182" t="s">
        <v>68</v>
      </c>
      <c r="C51" s="182"/>
      <c r="D51" s="182"/>
      <c r="E51" s="182"/>
      <c r="F51" s="183"/>
      <c r="G51" s="183"/>
      <c r="H51" s="183"/>
      <c r="I51" s="184" t="s">
        <v>70</v>
      </c>
      <c r="J51" s="184"/>
      <c r="K51" s="185">
        <f>SUM(K9:K35)</f>
        <v>48</v>
      </c>
      <c r="L51" s="186"/>
    </row>
    <row r="52" spans="1:12" ht="18.75" x14ac:dyDescent="0.3">
      <c r="A52" s="181"/>
      <c r="B52" s="182" t="s">
        <v>69</v>
      </c>
      <c r="C52" s="182"/>
      <c r="D52" s="182"/>
      <c r="E52" s="182"/>
      <c r="F52" s="183"/>
      <c r="G52" s="183"/>
      <c r="H52" s="183"/>
      <c r="I52" s="184" t="s">
        <v>71</v>
      </c>
      <c r="J52" s="184"/>
      <c r="K52" s="185">
        <f>SUM(K38:K50)</f>
        <v>25</v>
      </c>
      <c r="L52" s="186"/>
    </row>
    <row r="53" spans="1:12" ht="24" thickBot="1" x14ac:dyDescent="0.4">
      <c r="A53" s="187"/>
      <c r="B53" s="188" t="s">
        <v>391</v>
      </c>
      <c r="C53" s="188"/>
      <c r="D53" s="188"/>
      <c r="E53" s="188"/>
      <c r="F53" s="188"/>
      <c r="G53" s="188"/>
      <c r="H53" s="188"/>
      <c r="I53" s="188"/>
      <c r="J53" s="188"/>
      <c r="K53" s="189">
        <f>K52+K51</f>
        <v>73</v>
      </c>
      <c r="L53" s="190"/>
    </row>
    <row r="60" spans="1:12" ht="21.75" customHeight="1" x14ac:dyDescent="0.25"/>
  </sheetData>
  <sheetProtection formatCells="0" formatColumns="0" formatRows="0" selectLockedCells="1"/>
  <mergeCells count="46">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 ref="IR33:IU33"/>
    <mergeCell ref="EZ33:FK33"/>
    <mergeCell ref="FL33:FW33"/>
    <mergeCell ref="FX33:GI33"/>
    <mergeCell ref="GJ33:GU33"/>
    <mergeCell ref="GV33:HG33"/>
    <mergeCell ref="HH33:HS33"/>
    <mergeCell ref="HT33:IE33"/>
    <mergeCell ref="IF33:IQ33"/>
    <mergeCell ref="A1:L1"/>
    <mergeCell ref="A4:A5"/>
    <mergeCell ref="A7:L7"/>
    <mergeCell ref="A44:D44"/>
    <mergeCell ref="H4:J4"/>
    <mergeCell ref="H28:J28"/>
    <mergeCell ref="A2:E2"/>
    <mergeCell ref="F2:G2"/>
    <mergeCell ref="F4:F5"/>
    <mergeCell ref="A32:L32"/>
    <mergeCell ref="A19:L19"/>
    <mergeCell ref="A39:D39"/>
    <mergeCell ref="H2:J2"/>
    <mergeCell ref="B53:J53"/>
    <mergeCell ref="K4:K6"/>
    <mergeCell ref="A3:L3"/>
    <mergeCell ref="B4:B5"/>
    <mergeCell ref="E4:E5"/>
    <mergeCell ref="C4:C5"/>
    <mergeCell ref="G4:G5"/>
    <mergeCell ref="A8:G8"/>
    <mergeCell ref="L4:L6"/>
    <mergeCell ref="I52:J52"/>
    <mergeCell ref="I51:J51"/>
  </mergeCells>
  <printOptions horizontalCentered="1"/>
  <pageMargins left="0.19685039370078741" right="0.19685039370078741" top="0.19685039370078741" bottom="0.19685039370078741" header="0" footer="0"/>
  <pageSetup paperSize="9" scale="41"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BreakPreview" topLeftCell="A14" zoomScale="69" zoomScaleNormal="80" zoomScaleSheetLayoutView="69" workbookViewId="0">
      <selection activeCell="F16" sqref="F16"/>
    </sheetView>
  </sheetViews>
  <sheetFormatPr defaultRowHeight="15" x14ac:dyDescent="0.25"/>
  <cols>
    <col min="1" max="1" width="7.7109375" style="1" customWidth="1"/>
    <col min="2" max="2" width="67.42578125" style="33" customWidth="1"/>
    <col min="3" max="3" width="92.7109375" style="1" customWidth="1"/>
    <col min="4" max="4" width="19.140625" style="1" customWidth="1"/>
    <col min="5" max="5" width="13.5703125" style="1" customWidth="1"/>
    <col min="6" max="6" width="34.5703125" style="63" customWidth="1"/>
    <col min="7" max="7" width="15" style="1" customWidth="1"/>
    <col min="8" max="16384" width="9.140625" style="1"/>
  </cols>
  <sheetData>
    <row r="1" spans="1:7" ht="18.75" x14ac:dyDescent="0.25">
      <c r="A1" s="75" t="s">
        <v>415</v>
      </c>
      <c r="B1" s="75"/>
      <c r="C1" s="75"/>
      <c r="D1" s="75"/>
      <c r="E1" s="75"/>
      <c r="F1" s="75"/>
      <c r="G1" s="75"/>
    </row>
    <row r="2" spans="1:7" s="22" customFormat="1" ht="18.75" x14ac:dyDescent="0.3">
      <c r="A2" s="80" t="s">
        <v>461</v>
      </c>
      <c r="B2" s="80"/>
      <c r="C2" s="80"/>
      <c r="D2" s="79" t="s">
        <v>396</v>
      </c>
      <c r="E2" s="79"/>
      <c r="F2" s="79" t="s">
        <v>397</v>
      </c>
      <c r="G2" s="79"/>
    </row>
    <row r="3" spans="1:7" ht="18.75" x14ac:dyDescent="0.3">
      <c r="A3" s="76" t="s">
        <v>31</v>
      </c>
      <c r="B3" s="76"/>
      <c r="C3" s="76"/>
      <c r="D3" s="76"/>
      <c r="E3" s="76"/>
      <c r="F3" s="76"/>
      <c r="G3" s="76"/>
    </row>
    <row r="4" spans="1:7" ht="18.75" customHeight="1" x14ac:dyDescent="0.25">
      <c r="A4" s="77" t="s">
        <v>6</v>
      </c>
      <c r="B4" s="74" t="s">
        <v>0</v>
      </c>
      <c r="C4" s="78" t="s">
        <v>32</v>
      </c>
      <c r="D4" s="74" t="s">
        <v>78</v>
      </c>
      <c r="E4" s="74" t="s">
        <v>190</v>
      </c>
      <c r="F4" s="73" t="s">
        <v>100</v>
      </c>
      <c r="G4" s="74" t="s">
        <v>3</v>
      </c>
    </row>
    <row r="5" spans="1:7" ht="18.75" customHeight="1" x14ac:dyDescent="0.25">
      <c r="A5" s="77"/>
      <c r="B5" s="74"/>
      <c r="C5" s="78"/>
      <c r="D5" s="74"/>
      <c r="E5" s="74"/>
      <c r="F5" s="73"/>
      <c r="G5" s="74"/>
    </row>
    <row r="6" spans="1:7" ht="99.75" customHeight="1" x14ac:dyDescent="0.25">
      <c r="A6" s="3">
        <v>1</v>
      </c>
      <c r="B6" s="47" t="s">
        <v>342</v>
      </c>
      <c r="C6" s="48" t="s">
        <v>319</v>
      </c>
      <c r="D6" s="4" t="s">
        <v>150</v>
      </c>
      <c r="E6" s="23">
        <v>1</v>
      </c>
      <c r="F6" s="57" t="s">
        <v>393</v>
      </c>
      <c r="G6" s="58" t="s">
        <v>34</v>
      </c>
    </row>
    <row r="7" spans="1:7" ht="89.25" customHeight="1" x14ac:dyDescent="0.25">
      <c r="A7" s="3">
        <v>2</v>
      </c>
      <c r="B7" s="47" t="s">
        <v>320</v>
      </c>
      <c r="C7" s="10" t="s">
        <v>334</v>
      </c>
      <c r="D7" s="4" t="s">
        <v>321</v>
      </c>
      <c r="E7" s="23">
        <v>1</v>
      </c>
      <c r="F7" s="57" t="s">
        <v>433</v>
      </c>
      <c r="G7" s="59"/>
    </row>
    <row r="8" spans="1:7" ht="77.25" customHeight="1" x14ac:dyDescent="0.25">
      <c r="A8" s="3">
        <v>3</v>
      </c>
      <c r="B8" s="47" t="s">
        <v>322</v>
      </c>
      <c r="C8" s="10" t="s">
        <v>349</v>
      </c>
      <c r="D8" s="4" t="s">
        <v>151</v>
      </c>
      <c r="E8" s="23">
        <v>1</v>
      </c>
      <c r="F8" s="57" t="s">
        <v>418</v>
      </c>
      <c r="G8" s="59"/>
    </row>
    <row r="9" spans="1:7" ht="77.25" customHeight="1" x14ac:dyDescent="0.25">
      <c r="A9" s="3">
        <v>4</v>
      </c>
      <c r="B9" s="9" t="s">
        <v>152</v>
      </c>
      <c r="C9" s="10" t="s">
        <v>153</v>
      </c>
      <c r="D9" s="4" t="s">
        <v>80</v>
      </c>
      <c r="E9" s="23">
        <v>1</v>
      </c>
      <c r="F9" s="57" t="s">
        <v>394</v>
      </c>
      <c r="G9" s="59"/>
    </row>
    <row r="10" spans="1:7" ht="119.25" customHeight="1" x14ac:dyDescent="0.25">
      <c r="A10" s="3">
        <v>5</v>
      </c>
      <c r="B10" s="47" t="s">
        <v>343</v>
      </c>
      <c r="C10" s="10" t="s">
        <v>344</v>
      </c>
      <c r="D10" s="4" t="s">
        <v>80</v>
      </c>
      <c r="E10" s="23">
        <v>1</v>
      </c>
      <c r="F10" s="57" t="s">
        <v>419</v>
      </c>
      <c r="G10" s="59"/>
    </row>
    <row r="11" spans="1:7" ht="77.25" customHeight="1" x14ac:dyDescent="0.25">
      <c r="A11" s="3">
        <v>6</v>
      </c>
      <c r="B11" s="9" t="s">
        <v>335</v>
      </c>
      <c r="C11" s="10" t="s">
        <v>345</v>
      </c>
      <c r="D11" s="4" t="s">
        <v>80</v>
      </c>
      <c r="E11" s="23">
        <v>1</v>
      </c>
      <c r="F11" s="57" t="s">
        <v>420</v>
      </c>
      <c r="G11" s="59"/>
    </row>
    <row r="12" spans="1:7" ht="77.25" customHeight="1" x14ac:dyDescent="0.25">
      <c r="A12" s="3">
        <v>7</v>
      </c>
      <c r="B12" s="9" t="s">
        <v>36</v>
      </c>
      <c r="C12" s="10" t="s">
        <v>154</v>
      </c>
      <c r="D12" s="4" t="s">
        <v>80</v>
      </c>
      <c r="E12" s="23">
        <v>1</v>
      </c>
      <c r="F12" s="57" t="s">
        <v>425</v>
      </c>
      <c r="G12" s="59"/>
    </row>
    <row r="13" spans="1:7" ht="99" customHeight="1" x14ac:dyDescent="0.25">
      <c r="A13" s="3">
        <v>8</v>
      </c>
      <c r="B13" s="9" t="s">
        <v>108</v>
      </c>
      <c r="C13" s="10" t="s">
        <v>188</v>
      </c>
      <c r="D13" s="4" t="s">
        <v>79</v>
      </c>
      <c r="E13" s="23">
        <v>1</v>
      </c>
      <c r="F13" s="57" t="s">
        <v>421</v>
      </c>
      <c r="G13" s="59"/>
    </row>
    <row r="14" spans="1:7" ht="105.75" customHeight="1" x14ac:dyDescent="0.25">
      <c r="A14" s="3">
        <v>9</v>
      </c>
      <c r="B14" s="11" t="s">
        <v>37</v>
      </c>
      <c r="C14" s="12" t="s">
        <v>189</v>
      </c>
      <c r="D14" s="5" t="s">
        <v>151</v>
      </c>
      <c r="E14" s="23">
        <v>1</v>
      </c>
      <c r="F14" s="57" t="s">
        <v>422</v>
      </c>
      <c r="G14" s="60"/>
    </row>
    <row r="15" spans="1:7" ht="141" customHeight="1" x14ac:dyDescent="0.25">
      <c r="A15" s="3">
        <v>10</v>
      </c>
      <c r="B15" s="9" t="s">
        <v>76</v>
      </c>
      <c r="C15" s="10" t="s">
        <v>77</v>
      </c>
      <c r="D15" s="5" t="s">
        <v>155</v>
      </c>
      <c r="E15" s="23">
        <v>1</v>
      </c>
      <c r="F15" s="57" t="s">
        <v>423</v>
      </c>
      <c r="G15" s="61"/>
    </row>
    <row r="16" spans="1:7" ht="171.75" customHeight="1" x14ac:dyDescent="0.25">
      <c r="A16" s="3">
        <v>11</v>
      </c>
      <c r="B16" s="13" t="s">
        <v>156</v>
      </c>
      <c r="C16" s="5" t="s">
        <v>38</v>
      </c>
      <c r="D16" s="5" t="s">
        <v>166</v>
      </c>
      <c r="E16" s="23">
        <v>1</v>
      </c>
      <c r="F16" s="57" t="s">
        <v>434</v>
      </c>
      <c r="G16" s="60"/>
    </row>
    <row r="17" spans="1:7" ht="93" customHeight="1" x14ac:dyDescent="0.25">
      <c r="A17" s="3">
        <v>12</v>
      </c>
      <c r="B17" s="9" t="s">
        <v>160</v>
      </c>
      <c r="C17" s="10" t="s">
        <v>161</v>
      </c>
      <c r="D17" s="5" t="s">
        <v>157</v>
      </c>
      <c r="E17" s="23">
        <v>1</v>
      </c>
      <c r="F17" s="57" t="s">
        <v>424</v>
      </c>
      <c r="G17" s="60"/>
    </row>
    <row r="18" spans="1:7" ht="131.25" x14ac:dyDescent="0.25">
      <c r="A18" s="8">
        <v>13</v>
      </c>
      <c r="B18" s="13" t="s">
        <v>109</v>
      </c>
      <c r="C18" s="12" t="s">
        <v>158</v>
      </c>
      <c r="D18" s="5" t="s">
        <v>405</v>
      </c>
      <c r="E18" s="23">
        <v>1</v>
      </c>
      <c r="F18" s="57" t="s">
        <v>395</v>
      </c>
      <c r="G18" s="60"/>
    </row>
    <row r="19" spans="1:7" ht="56.25" x14ac:dyDescent="0.25">
      <c r="A19" s="3">
        <v>14</v>
      </c>
      <c r="B19" s="9" t="s">
        <v>39</v>
      </c>
      <c r="C19" s="10" t="s">
        <v>40</v>
      </c>
      <c r="D19" s="4" t="s">
        <v>159</v>
      </c>
      <c r="E19" s="23">
        <v>1</v>
      </c>
      <c r="F19" s="57" t="s">
        <v>404</v>
      </c>
      <c r="G19" s="60"/>
    </row>
    <row r="20" spans="1:7" ht="18.75" x14ac:dyDescent="0.3">
      <c r="A20" s="72" t="s">
        <v>26</v>
      </c>
      <c r="B20" s="72"/>
      <c r="C20" s="14"/>
      <c r="D20" s="14"/>
      <c r="E20" s="15">
        <f>SUM(E6:E19)</f>
        <v>14</v>
      </c>
      <c r="F20" s="62"/>
      <c r="G20" s="62"/>
    </row>
    <row r="21" spans="1:7" x14ac:dyDescent="0.25">
      <c r="C21" s="2"/>
      <c r="D21" s="2"/>
    </row>
    <row r="22" spans="1:7" x14ac:dyDescent="0.25">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topLeftCell="A7" zoomScale="87" zoomScaleNormal="87" workbookViewId="0">
      <selection activeCell="G16" activeCellId="1" sqref="A2:C2 G16"/>
    </sheetView>
  </sheetViews>
  <sheetFormatPr defaultColWidth="0" defaultRowHeight="15" zeroHeight="1" x14ac:dyDescent="0.25"/>
  <cols>
    <col min="1" max="1" width="3.28515625" style="34" customWidth="1"/>
    <col min="2" max="2" width="25.85546875" style="34" customWidth="1"/>
    <col min="3" max="3" width="22.28515625" style="34" customWidth="1"/>
    <col min="4" max="5" width="15.42578125" style="34" customWidth="1"/>
    <col min="6" max="6" width="14.28515625" style="34" customWidth="1"/>
    <col min="7" max="7" width="16.5703125" style="63" customWidth="1"/>
    <col min="8" max="8" width="28.5703125" style="34" customWidth="1"/>
    <col min="9" max="9" width="23.42578125" style="34" customWidth="1"/>
    <col min="10" max="10" width="9.140625" style="34" customWidth="1"/>
    <col min="11" max="16383" width="0" style="34" hidden="1"/>
    <col min="16384" max="16384" width="5.7109375" style="34" customWidth="1"/>
  </cols>
  <sheetData>
    <row r="1" spans="1:9" ht="22.5" customHeight="1" x14ac:dyDescent="0.2">
      <c r="A1" s="89" t="s">
        <v>416</v>
      </c>
      <c r="B1" s="90"/>
      <c r="C1" s="90"/>
      <c r="D1" s="90"/>
      <c r="E1" s="90"/>
      <c r="F1" s="90"/>
      <c r="G1" s="90"/>
      <c r="H1" s="90"/>
      <c r="I1" s="90"/>
    </row>
    <row r="2" spans="1:9" ht="12" x14ac:dyDescent="0.2">
      <c r="A2" s="91" t="s">
        <v>459</v>
      </c>
      <c r="B2" s="91"/>
      <c r="C2" s="91"/>
      <c r="D2" s="92" t="s">
        <v>396</v>
      </c>
      <c r="E2" s="92"/>
      <c r="F2" s="93" t="s">
        <v>397</v>
      </c>
      <c r="G2" s="94"/>
      <c r="H2" s="94"/>
      <c r="I2" s="95"/>
    </row>
    <row r="3" spans="1:9" ht="12" x14ac:dyDescent="0.2">
      <c r="A3" s="96" t="s">
        <v>323</v>
      </c>
      <c r="B3" s="96"/>
      <c r="C3" s="96"/>
      <c r="D3" s="96"/>
      <c r="E3" s="96"/>
      <c r="F3" s="96"/>
      <c r="G3" s="96"/>
      <c r="H3" s="96"/>
      <c r="I3" s="96"/>
    </row>
    <row r="4" spans="1:9" ht="12" x14ac:dyDescent="0.2">
      <c r="A4" s="97" t="s">
        <v>6</v>
      </c>
      <c r="B4" s="97" t="s">
        <v>0</v>
      </c>
      <c r="C4" s="98" t="s">
        <v>207</v>
      </c>
      <c r="D4" s="98" t="s">
        <v>7</v>
      </c>
      <c r="E4" s="99" t="s">
        <v>110</v>
      </c>
      <c r="F4" s="100"/>
      <c r="G4" s="81" t="s">
        <v>82</v>
      </c>
      <c r="H4" s="83" t="s">
        <v>100</v>
      </c>
      <c r="I4" s="85" t="s">
        <v>3</v>
      </c>
    </row>
    <row r="5" spans="1:9" ht="38.25" customHeight="1" x14ac:dyDescent="0.2">
      <c r="A5" s="97"/>
      <c r="B5" s="97"/>
      <c r="C5" s="98"/>
      <c r="D5" s="98"/>
      <c r="E5" s="35">
        <v>1</v>
      </c>
      <c r="F5" s="35">
        <v>0</v>
      </c>
      <c r="G5" s="82"/>
      <c r="H5" s="84"/>
      <c r="I5" s="86"/>
    </row>
    <row r="6" spans="1:9" ht="54" customHeight="1" x14ac:dyDescent="0.2">
      <c r="A6" s="36">
        <v>1</v>
      </c>
      <c r="B6" s="27" t="s">
        <v>27</v>
      </c>
      <c r="C6" s="27" t="s">
        <v>111</v>
      </c>
      <c r="D6" s="27" t="s">
        <v>112</v>
      </c>
      <c r="E6" s="37" t="s">
        <v>200</v>
      </c>
      <c r="F6" s="37" t="s">
        <v>113</v>
      </c>
      <c r="G6" s="70">
        <v>1</v>
      </c>
      <c r="H6" s="65" t="s">
        <v>452</v>
      </c>
      <c r="I6" s="66"/>
    </row>
    <row r="7" spans="1:9" ht="67.5" customHeight="1" x14ac:dyDescent="0.2">
      <c r="A7" s="36">
        <v>2</v>
      </c>
      <c r="B7" s="27" t="s">
        <v>114</v>
      </c>
      <c r="C7" s="27" t="s">
        <v>115</v>
      </c>
      <c r="D7" s="27" t="s">
        <v>116</v>
      </c>
      <c r="E7" s="37" t="s">
        <v>117</v>
      </c>
      <c r="F7" s="37" t="s">
        <v>118</v>
      </c>
      <c r="G7" s="70">
        <v>1</v>
      </c>
      <c r="H7" s="65" t="s">
        <v>398</v>
      </c>
      <c r="I7" s="66"/>
    </row>
    <row r="8" spans="1:9" ht="48.75" customHeight="1" x14ac:dyDescent="0.2">
      <c r="A8" s="36">
        <v>3</v>
      </c>
      <c r="B8" s="27" t="s">
        <v>22</v>
      </c>
      <c r="C8" s="37" t="s">
        <v>119</v>
      </c>
      <c r="D8" s="37" t="s">
        <v>120</v>
      </c>
      <c r="E8" s="37" t="s">
        <v>121</v>
      </c>
      <c r="F8" s="37" t="s">
        <v>122</v>
      </c>
      <c r="G8" s="70">
        <v>1</v>
      </c>
      <c r="H8" s="65" t="s">
        <v>453</v>
      </c>
      <c r="I8" s="66"/>
    </row>
    <row r="9" spans="1:9" ht="72" customHeight="1" x14ac:dyDescent="0.2">
      <c r="A9" s="36">
        <v>4</v>
      </c>
      <c r="B9" s="41" t="s">
        <v>201</v>
      </c>
      <c r="C9" s="42" t="s">
        <v>339</v>
      </c>
      <c r="D9" s="41" t="s">
        <v>123</v>
      </c>
      <c r="E9" s="42" t="s">
        <v>124</v>
      </c>
      <c r="F9" s="42" t="s">
        <v>125</v>
      </c>
      <c r="G9" s="70">
        <v>1</v>
      </c>
      <c r="H9" s="65" t="s">
        <v>399</v>
      </c>
      <c r="I9" s="66"/>
    </row>
    <row r="10" spans="1:9" ht="69" customHeight="1" x14ac:dyDescent="0.2">
      <c r="A10" s="36">
        <v>5</v>
      </c>
      <c r="B10" s="41" t="s">
        <v>327</v>
      </c>
      <c r="C10" s="43" t="s">
        <v>392</v>
      </c>
      <c r="D10" s="43" t="s">
        <v>123</v>
      </c>
      <c r="E10" s="44" t="s">
        <v>331</v>
      </c>
      <c r="F10" s="44" t="s">
        <v>328</v>
      </c>
      <c r="G10" s="70">
        <v>1</v>
      </c>
      <c r="H10" s="65" t="s">
        <v>400</v>
      </c>
      <c r="I10" s="66"/>
    </row>
    <row r="11" spans="1:9" ht="66.75" customHeight="1" x14ac:dyDescent="0.2">
      <c r="A11" s="36">
        <v>6</v>
      </c>
      <c r="B11" s="27" t="s">
        <v>332</v>
      </c>
      <c r="C11" s="27" t="s">
        <v>333</v>
      </c>
      <c r="D11" s="27" t="s">
        <v>324</v>
      </c>
      <c r="E11" s="37" t="s">
        <v>148</v>
      </c>
      <c r="F11" s="37" t="s">
        <v>202</v>
      </c>
      <c r="G11" s="70">
        <v>0</v>
      </c>
      <c r="H11" s="65" t="s">
        <v>454</v>
      </c>
      <c r="I11" s="66" t="s">
        <v>455</v>
      </c>
    </row>
    <row r="12" spans="1:9" ht="72" customHeight="1" x14ac:dyDescent="0.2">
      <c r="A12" s="36">
        <v>7</v>
      </c>
      <c r="B12" s="27" t="s">
        <v>28</v>
      </c>
      <c r="C12" s="45" t="s">
        <v>338</v>
      </c>
      <c r="D12" s="27" t="s">
        <v>325</v>
      </c>
      <c r="E12" s="37" t="s">
        <v>336</v>
      </c>
      <c r="F12" s="37" t="s">
        <v>126</v>
      </c>
      <c r="G12" s="70">
        <v>1</v>
      </c>
      <c r="H12" s="65" t="s">
        <v>401</v>
      </c>
      <c r="I12" s="66"/>
    </row>
    <row r="13" spans="1:9" ht="48.75" customHeight="1" x14ac:dyDescent="0.2">
      <c r="A13" s="36">
        <v>8</v>
      </c>
      <c r="B13" s="27" t="s">
        <v>41</v>
      </c>
      <c r="C13" s="37" t="s">
        <v>127</v>
      </c>
      <c r="D13" s="37" t="s">
        <v>128</v>
      </c>
      <c r="E13" s="37" t="s">
        <v>129</v>
      </c>
      <c r="F13" s="37" t="s">
        <v>130</v>
      </c>
      <c r="G13" s="70">
        <v>1</v>
      </c>
      <c r="H13" s="65" t="s">
        <v>402</v>
      </c>
      <c r="I13" s="66"/>
    </row>
    <row r="14" spans="1:9" ht="63.75" customHeight="1" x14ac:dyDescent="0.2">
      <c r="A14" s="36">
        <v>9</v>
      </c>
      <c r="B14" s="27" t="s">
        <v>29</v>
      </c>
      <c r="C14" s="27" t="s">
        <v>337</v>
      </c>
      <c r="D14" s="27" t="s">
        <v>23</v>
      </c>
      <c r="E14" s="37" t="s">
        <v>131</v>
      </c>
      <c r="F14" s="37" t="s">
        <v>132</v>
      </c>
      <c r="G14" s="70">
        <v>1</v>
      </c>
      <c r="H14" s="65" t="s">
        <v>403</v>
      </c>
      <c r="I14" s="66"/>
    </row>
    <row r="15" spans="1:9" ht="54" customHeight="1" x14ac:dyDescent="0.2">
      <c r="A15" s="36">
        <v>10</v>
      </c>
      <c r="B15" s="27" t="s">
        <v>30</v>
      </c>
      <c r="C15" s="27" t="s">
        <v>24</v>
      </c>
      <c r="D15" s="27" t="s">
        <v>25</v>
      </c>
      <c r="E15" s="37" t="s">
        <v>133</v>
      </c>
      <c r="F15" s="37" t="s">
        <v>134</v>
      </c>
      <c r="G15" s="70">
        <v>1</v>
      </c>
      <c r="H15" s="65" t="s">
        <v>456</v>
      </c>
      <c r="I15" s="66"/>
    </row>
    <row r="16" spans="1:9" ht="80.25" customHeight="1" x14ac:dyDescent="0.2">
      <c r="A16" s="36">
        <v>11</v>
      </c>
      <c r="B16" s="27" t="s">
        <v>81</v>
      </c>
      <c r="C16" s="27" t="s">
        <v>135</v>
      </c>
      <c r="D16" s="37" t="s">
        <v>136</v>
      </c>
      <c r="E16" s="37" t="s">
        <v>203</v>
      </c>
      <c r="F16" s="37" t="s">
        <v>137</v>
      </c>
      <c r="G16" s="70">
        <v>1</v>
      </c>
      <c r="H16" s="65" t="s">
        <v>457</v>
      </c>
      <c r="I16" s="66"/>
    </row>
    <row r="17" spans="1:9" s="39" customFormat="1" ht="78.75" customHeight="1" x14ac:dyDescent="0.25">
      <c r="A17" s="36">
        <v>12</v>
      </c>
      <c r="B17" s="38" t="s">
        <v>149</v>
      </c>
      <c r="C17" s="38" t="s">
        <v>329</v>
      </c>
      <c r="D17" s="46" t="s">
        <v>340</v>
      </c>
      <c r="E17" s="38" t="s">
        <v>204</v>
      </c>
      <c r="F17" s="46" t="s">
        <v>341</v>
      </c>
      <c r="G17" s="70">
        <v>1</v>
      </c>
      <c r="H17" s="67" t="s">
        <v>458</v>
      </c>
      <c r="I17" s="68"/>
    </row>
    <row r="18" spans="1:9" ht="15.75" x14ac:dyDescent="0.25">
      <c r="A18" s="87" t="s">
        <v>26</v>
      </c>
      <c r="B18" s="88"/>
      <c r="C18" s="40"/>
      <c r="D18" s="40"/>
      <c r="E18" s="40"/>
      <c r="F18" s="40"/>
      <c r="G18" s="71">
        <f>G17+G16+G15+G14+G13+G12+G11+G10+G9+G8+G7+G6</f>
        <v>11</v>
      </c>
      <c r="H18" s="69"/>
      <c r="I18" s="69"/>
    </row>
    <row r="19" spans="1:9" x14ac:dyDescent="0.25"/>
    <row r="20" spans="1:9" x14ac:dyDescent="0.25"/>
    <row r="21" spans="1:9" x14ac:dyDescent="0.25"/>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orientation="landscape"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
  <sheetViews>
    <sheetView topLeftCell="A4" workbookViewId="0">
      <selection activeCell="M11" sqref="M11"/>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6.85546875" style="1" customWidth="1"/>
    <col min="7" max="7" width="14.85546875" style="1" customWidth="1"/>
    <col min="8" max="16384" width="9.140625" style="1"/>
  </cols>
  <sheetData>
    <row r="1" spans="1:10" x14ac:dyDescent="0.25">
      <c r="A1" s="101" t="s">
        <v>417</v>
      </c>
      <c r="B1" s="101"/>
      <c r="C1" s="101"/>
      <c r="D1" s="101"/>
      <c r="E1" s="101"/>
      <c r="F1" s="101"/>
      <c r="G1" s="101"/>
      <c r="H1" s="101"/>
    </row>
    <row r="2" spans="1:10" s="21" customFormat="1" ht="12.75" x14ac:dyDescent="0.2">
      <c r="A2" s="114" t="s">
        <v>429</v>
      </c>
      <c r="B2" s="114"/>
      <c r="C2" s="114"/>
      <c r="D2" s="115" t="s">
        <v>396</v>
      </c>
      <c r="E2" s="115"/>
      <c r="F2" s="116" t="s">
        <v>397</v>
      </c>
      <c r="G2" s="116"/>
      <c r="H2" s="116"/>
    </row>
    <row r="3" spans="1:10" ht="15" customHeight="1" x14ac:dyDescent="0.25">
      <c r="A3" s="117" t="s">
        <v>64</v>
      </c>
      <c r="B3" s="117"/>
      <c r="C3" s="117"/>
      <c r="D3" s="117"/>
      <c r="E3" s="117"/>
      <c r="F3" s="117"/>
      <c r="G3" s="117"/>
      <c r="H3" s="117"/>
    </row>
    <row r="4" spans="1:10" ht="43.5" customHeight="1" x14ac:dyDescent="0.25">
      <c r="A4" s="26" t="s">
        <v>194</v>
      </c>
      <c r="B4" s="26" t="s">
        <v>56</v>
      </c>
      <c r="C4" s="26" t="s">
        <v>61</v>
      </c>
      <c r="D4" s="26" t="s">
        <v>57</v>
      </c>
      <c r="E4" s="26" t="s">
        <v>193</v>
      </c>
      <c r="F4" s="102" t="s">
        <v>192</v>
      </c>
      <c r="G4" s="103"/>
      <c r="H4" s="104"/>
    </row>
    <row r="5" spans="1:10" ht="15.75" x14ac:dyDescent="0.25">
      <c r="A5" s="108" t="s">
        <v>60</v>
      </c>
      <c r="B5" s="109"/>
      <c r="C5" s="109"/>
      <c r="D5" s="109"/>
      <c r="E5" s="109"/>
      <c r="F5" s="109"/>
      <c r="G5" s="109"/>
      <c r="H5" s="110"/>
    </row>
    <row r="6" spans="1:10" ht="15" customHeight="1" x14ac:dyDescent="0.25">
      <c r="A6" s="26">
        <v>1</v>
      </c>
      <c r="B6" s="7" t="s">
        <v>31</v>
      </c>
      <c r="C6" s="26">
        <v>14</v>
      </c>
      <c r="D6" s="26">
        <v>14</v>
      </c>
      <c r="E6" s="26">
        <v>11</v>
      </c>
      <c r="F6" s="105">
        <f>E6*100/D6</f>
        <v>78.571428571428569</v>
      </c>
      <c r="G6" s="105"/>
      <c r="H6" s="105"/>
      <c r="J6" s="49"/>
    </row>
    <row r="7" spans="1:10" x14ac:dyDescent="0.25">
      <c r="A7" s="26">
        <v>2</v>
      </c>
      <c r="B7" s="7" t="s">
        <v>55</v>
      </c>
      <c r="C7" s="26">
        <v>12</v>
      </c>
      <c r="D7" s="26">
        <v>12</v>
      </c>
      <c r="E7" s="26">
        <v>8</v>
      </c>
      <c r="F7" s="105">
        <f>E7*100/D7</f>
        <v>66.666666666666671</v>
      </c>
      <c r="G7" s="105"/>
      <c r="H7" s="105"/>
      <c r="J7" s="49"/>
    </row>
    <row r="8" spans="1:10" ht="15" customHeight="1" x14ac:dyDescent="0.25">
      <c r="A8" s="111" t="s">
        <v>208</v>
      </c>
      <c r="B8" s="112"/>
      <c r="C8" s="112"/>
      <c r="D8" s="112"/>
      <c r="E8" s="112"/>
      <c r="F8" s="112"/>
      <c r="G8" s="112"/>
      <c r="H8" s="113"/>
    </row>
    <row r="9" spans="1:10" ht="31.5" customHeight="1" x14ac:dyDescent="0.25">
      <c r="A9" s="26"/>
      <c r="B9" s="26" t="s">
        <v>56</v>
      </c>
      <c r="C9" s="26" t="s">
        <v>57</v>
      </c>
      <c r="D9" s="26" t="s">
        <v>73</v>
      </c>
      <c r="E9" s="26" t="s">
        <v>74</v>
      </c>
      <c r="F9" s="26" t="s">
        <v>191</v>
      </c>
      <c r="G9" s="102" t="s">
        <v>3</v>
      </c>
      <c r="H9" s="104"/>
    </row>
    <row r="10" spans="1:10" x14ac:dyDescent="0.25">
      <c r="A10" s="26">
        <v>1</v>
      </c>
      <c r="B10" s="7" t="s">
        <v>31</v>
      </c>
      <c r="C10" s="26">
        <v>14</v>
      </c>
      <c r="D10" s="26">
        <f>'Org capacity'!E20</f>
        <v>14</v>
      </c>
      <c r="E10" s="50">
        <f>D10/C10*100</f>
        <v>100</v>
      </c>
      <c r="F10" s="24" t="str">
        <f>IF(D10&gt;=11,"Qualified",IF(D10&lt;11,"Not Qualified"))</f>
        <v>Qualified</v>
      </c>
      <c r="G10" s="106"/>
      <c r="H10" s="107"/>
    </row>
    <row r="11" spans="1:10" x14ac:dyDescent="0.25">
      <c r="A11" s="26">
        <v>2</v>
      </c>
      <c r="B11" s="7" t="s">
        <v>55</v>
      </c>
      <c r="C11" s="26">
        <v>12</v>
      </c>
      <c r="D11" s="26">
        <f>Finance!G18</f>
        <v>11</v>
      </c>
      <c r="E11" s="50">
        <f>D11/C11*100</f>
        <v>91.666666666666657</v>
      </c>
      <c r="F11" s="24" t="str">
        <f>IF(D11&gt;=8,"Qualified",IF(D11&lt;8,"Not Qualified"))</f>
        <v>Qualified</v>
      </c>
      <c r="G11" s="106"/>
      <c r="H11" s="107"/>
    </row>
    <row r="12" spans="1:10" ht="15" customHeight="1" x14ac:dyDescent="0.25">
      <c r="A12" s="111" t="s">
        <v>206</v>
      </c>
      <c r="B12" s="112"/>
      <c r="C12" s="112"/>
      <c r="D12" s="112"/>
      <c r="E12" s="112"/>
      <c r="F12" s="112"/>
      <c r="G12" s="112"/>
      <c r="H12" s="113"/>
    </row>
    <row r="13" spans="1:10" x14ac:dyDescent="0.25">
      <c r="A13" s="120" t="s">
        <v>75</v>
      </c>
      <c r="B13" s="121"/>
      <c r="C13" s="121"/>
      <c r="D13" s="121"/>
      <c r="E13" s="121"/>
      <c r="F13" s="121"/>
      <c r="G13" s="121"/>
      <c r="H13" s="122"/>
    </row>
    <row r="14" spans="1:10" ht="45" x14ac:dyDescent="0.25">
      <c r="A14" s="16" t="s">
        <v>194</v>
      </c>
      <c r="B14" s="16" t="s">
        <v>56</v>
      </c>
      <c r="C14" s="16" t="s">
        <v>195</v>
      </c>
      <c r="D14" s="16" t="s">
        <v>57</v>
      </c>
      <c r="E14" s="16" t="s">
        <v>198</v>
      </c>
      <c r="F14" s="16" t="s">
        <v>196</v>
      </c>
      <c r="G14" s="16" t="s">
        <v>199</v>
      </c>
      <c r="H14" s="16" t="s">
        <v>197</v>
      </c>
    </row>
    <row r="15" spans="1:10" ht="15.75" x14ac:dyDescent="0.25">
      <c r="A15" s="25">
        <v>1</v>
      </c>
      <c r="B15" s="17" t="s">
        <v>72</v>
      </c>
      <c r="C15" s="17">
        <v>17</v>
      </c>
      <c r="D15" s="17">
        <f>C15*3</f>
        <v>51</v>
      </c>
      <c r="E15" s="17">
        <f>D15*80/100</f>
        <v>40.799999999999997</v>
      </c>
      <c r="F15" s="19">
        <f>'Programme delivery'!K51</f>
        <v>48</v>
      </c>
      <c r="G15" s="18">
        <f>F15*80%</f>
        <v>38.400000000000006</v>
      </c>
      <c r="H15" s="20">
        <f>G15/E15*100</f>
        <v>94.11764705882355</v>
      </c>
    </row>
    <row r="16" spans="1:10" ht="15.75" x14ac:dyDescent="0.25">
      <c r="A16" s="25">
        <v>2</v>
      </c>
      <c r="B16" s="17" t="s">
        <v>67</v>
      </c>
      <c r="C16" s="17">
        <v>10</v>
      </c>
      <c r="D16" s="17">
        <f>C16*3</f>
        <v>30</v>
      </c>
      <c r="E16" s="17">
        <f>D16*50/100</f>
        <v>15</v>
      </c>
      <c r="F16" s="19">
        <f>'Programme delivery'!K52</f>
        <v>25</v>
      </c>
      <c r="G16" s="18">
        <f>F16*50%</f>
        <v>12.5</v>
      </c>
      <c r="H16" s="20">
        <f>G16/E16*100</f>
        <v>83.333333333333343</v>
      </c>
    </row>
    <row r="17" spans="1:8" ht="15.75" x14ac:dyDescent="0.25">
      <c r="A17" s="101" t="s">
        <v>63</v>
      </c>
      <c r="B17" s="101"/>
      <c r="C17" s="17">
        <f>SUM(C15:C16)</f>
        <v>27</v>
      </c>
      <c r="D17" s="17">
        <f>SUM(D15:D16)</f>
        <v>81</v>
      </c>
      <c r="E17" s="17">
        <f>SUM(E15:E16)</f>
        <v>55.8</v>
      </c>
      <c r="F17" s="17">
        <f>SUM(F15:F16)</f>
        <v>73</v>
      </c>
      <c r="G17" s="17">
        <f>SUM(G15:G16)</f>
        <v>50.900000000000006</v>
      </c>
      <c r="H17" s="20">
        <f>G17/E17*100</f>
        <v>91.218637992831546</v>
      </c>
    </row>
    <row r="18" spans="1:8" x14ac:dyDescent="0.25">
      <c r="A18" s="118" t="s">
        <v>296</v>
      </c>
      <c r="B18" s="118"/>
      <c r="C18" s="118"/>
      <c r="D18" s="119" t="s">
        <v>413</v>
      </c>
      <c r="E18" s="119"/>
      <c r="F18" s="119"/>
      <c r="G18" s="119"/>
      <c r="H18" s="119"/>
    </row>
  </sheetData>
  <sheetProtection formatCells="0" formatColumns="0" formatRows="0" selectLockedCells="1"/>
  <mergeCells count="18">
    <mergeCell ref="A18:C18"/>
    <mergeCell ref="D18:H18"/>
    <mergeCell ref="A17:B17"/>
    <mergeCell ref="G11:H11"/>
    <mergeCell ref="A12:H12"/>
    <mergeCell ref="A13:H13"/>
    <mergeCell ref="A1:H1"/>
    <mergeCell ref="F4:H4"/>
    <mergeCell ref="F7:H7"/>
    <mergeCell ref="G9:H9"/>
    <mergeCell ref="G10:H10"/>
    <mergeCell ref="A5:H5"/>
    <mergeCell ref="A8:H8"/>
    <mergeCell ref="F6:H6"/>
    <mergeCell ref="A2:C2"/>
    <mergeCell ref="D2:E2"/>
    <mergeCell ref="F2:H2"/>
    <mergeCell ref="A3:H3"/>
  </mergeCells>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vt:lpstr>
      <vt:lpstr>Scoring sheet FSW-MSM-TG</vt:lpstr>
      <vt:lpstr>'Org capacity'!Print_Area</vt:lpstr>
      <vt:lpstr>'Programme delivery'!Print_Area</vt:lpstr>
      <vt:lpstr>'Programme delivery'!Print_Titles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2022-02-17T13:42:03Z</dcterms:modified>
</cp:coreProperties>
</file>